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KOMUNIKACE" sheetId="2" r:id="rId2"/>
    <sheet name="901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'101 - KOMUNIKACE'!$C$87:$K$735</definedName>
    <definedName name="_xlnm.Print_Area" localSheetId="1">'101 - KOMUNIKACE'!$C$4:$J$39,'101 - KOMUNIKACE'!$C$45:$J$69,'101 - KOMUNIKACE'!$C$75:$K$735</definedName>
    <definedName name="_xlnm.Print_Titles" localSheetId="1">'101 - KOMUNIKACE'!$87:$87</definedName>
    <definedName name="_xlnm._FilterDatabase" localSheetId="2" hidden="1">'901 - VEDLEJŠÍ ROZPOČTOVÉ...'!$C$83:$K$130</definedName>
    <definedName name="_xlnm.Print_Area" localSheetId="2">'901 - VEDLEJŠÍ ROZPOČTOVÉ...'!$C$4:$J$39,'901 - VEDLEJŠÍ ROZPOČTOVÉ...'!$C$45:$J$65,'901 - VEDLEJŠÍ ROZPOČTOVÉ...'!$C$71:$K$130</definedName>
    <definedName name="_xlnm.Print_Titles" localSheetId="2">'901 - VEDLEJŠÍ ROZPOČTOVÉ...'!$83:$83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T123"/>
  <c r="R124"/>
  <c r="R123"/>
  <c r="P124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2" r="J37"/>
  <c r="J36"/>
  <c i="1" r="AY55"/>
  <c i="2" r="J35"/>
  <c i="1" r="AX55"/>
  <c i="2" r="BI734"/>
  <c r="BH734"/>
  <c r="BG734"/>
  <c r="BF734"/>
  <c r="T734"/>
  <c r="T733"/>
  <c r="R734"/>
  <c r="R733"/>
  <c r="P734"/>
  <c r="P733"/>
  <c r="BI730"/>
  <c r="BH730"/>
  <c r="BG730"/>
  <c r="BF730"/>
  <c r="T730"/>
  <c r="R730"/>
  <c r="P730"/>
  <c r="BI725"/>
  <c r="BH725"/>
  <c r="BG725"/>
  <c r="BF725"/>
  <c r="T725"/>
  <c r="R725"/>
  <c r="P725"/>
  <c r="BI722"/>
  <c r="BH722"/>
  <c r="BG722"/>
  <c r="BF722"/>
  <c r="T722"/>
  <c r="R722"/>
  <c r="P722"/>
  <c r="BI715"/>
  <c r="BH715"/>
  <c r="BG715"/>
  <c r="BF715"/>
  <c r="T715"/>
  <c r="R715"/>
  <c r="P715"/>
  <c r="BI709"/>
  <c r="BH709"/>
  <c r="BG709"/>
  <c r="BF709"/>
  <c r="T709"/>
  <c r="R709"/>
  <c r="P709"/>
  <c r="BI703"/>
  <c r="BH703"/>
  <c r="BG703"/>
  <c r="BF703"/>
  <c r="T703"/>
  <c r="R703"/>
  <c r="P703"/>
  <c r="BI698"/>
  <c r="BH698"/>
  <c r="BG698"/>
  <c r="BF698"/>
  <c r="T698"/>
  <c r="R698"/>
  <c r="P698"/>
  <c r="BI692"/>
  <c r="BH692"/>
  <c r="BG692"/>
  <c r="BF692"/>
  <c r="T692"/>
  <c r="R692"/>
  <c r="P692"/>
  <c r="BI687"/>
  <c r="BH687"/>
  <c r="BG687"/>
  <c r="BF687"/>
  <c r="T687"/>
  <c r="R687"/>
  <c r="P687"/>
  <c r="BI682"/>
  <c r="BH682"/>
  <c r="BG682"/>
  <c r="BF682"/>
  <c r="T682"/>
  <c r="R682"/>
  <c r="P682"/>
  <c r="BI678"/>
  <c r="BH678"/>
  <c r="BG678"/>
  <c r="BF678"/>
  <c r="T678"/>
  <c r="R678"/>
  <c r="P678"/>
  <c r="BI675"/>
  <c r="BH675"/>
  <c r="BG675"/>
  <c r="BF675"/>
  <c r="T675"/>
  <c r="R675"/>
  <c r="P675"/>
  <c r="BI672"/>
  <c r="BH672"/>
  <c r="BG672"/>
  <c r="BF672"/>
  <c r="T672"/>
  <c r="R672"/>
  <c r="P672"/>
  <c r="BI668"/>
  <c r="BH668"/>
  <c r="BG668"/>
  <c r="BF668"/>
  <c r="T668"/>
  <c r="R668"/>
  <c r="P668"/>
  <c r="BI664"/>
  <c r="BH664"/>
  <c r="BG664"/>
  <c r="BF664"/>
  <c r="T664"/>
  <c r="R664"/>
  <c r="P664"/>
  <c r="BI661"/>
  <c r="BH661"/>
  <c r="BG661"/>
  <c r="BF661"/>
  <c r="T661"/>
  <c r="R661"/>
  <c r="P661"/>
  <c r="BI658"/>
  <c r="BH658"/>
  <c r="BG658"/>
  <c r="BF658"/>
  <c r="T658"/>
  <c r="R658"/>
  <c r="P658"/>
  <c r="BI655"/>
  <c r="BH655"/>
  <c r="BG655"/>
  <c r="BF655"/>
  <c r="T655"/>
  <c r="R655"/>
  <c r="P655"/>
  <c r="BI650"/>
  <c r="BH650"/>
  <c r="BG650"/>
  <c r="BF650"/>
  <c r="T650"/>
  <c r="R650"/>
  <c r="P650"/>
  <c r="BI645"/>
  <c r="BH645"/>
  <c r="BG645"/>
  <c r="BF645"/>
  <c r="T645"/>
  <c r="R645"/>
  <c r="P645"/>
  <c r="BI640"/>
  <c r="BH640"/>
  <c r="BG640"/>
  <c r="BF640"/>
  <c r="T640"/>
  <c r="R640"/>
  <c r="P640"/>
  <c r="BI636"/>
  <c r="BH636"/>
  <c r="BG636"/>
  <c r="BF636"/>
  <c r="T636"/>
  <c r="R636"/>
  <c r="P636"/>
  <c r="BI627"/>
  <c r="BH627"/>
  <c r="BG627"/>
  <c r="BF627"/>
  <c r="T627"/>
  <c r="R627"/>
  <c r="P627"/>
  <c r="BI624"/>
  <c r="BH624"/>
  <c r="BG624"/>
  <c r="BF624"/>
  <c r="T624"/>
  <c r="R624"/>
  <c r="P624"/>
  <c r="BI615"/>
  <c r="BH615"/>
  <c r="BG615"/>
  <c r="BF615"/>
  <c r="T615"/>
  <c r="R615"/>
  <c r="P615"/>
  <c r="BI613"/>
  <c r="BH613"/>
  <c r="BG613"/>
  <c r="BF613"/>
  <c r="T613"/>
  <c r="R613"/>
  <c r="P613"/>
  <c r="BI604"/>
  <c r="BH604"/>
  <c r="BG604"/>
  <c r="BF604"/>
  <c r="T604"/>
  <c r="R604"/>
  <c r="P604"/>
  <c r="BI602"/>
  <c r="BH602"/>
  <c r="BG602"/>
  <c r="BF602"/>
  <c r="T602"/>
  <c r="R602"/>
  <c r="P602"/>
  <c r="BI599"/>
  <c r="BH599"/>
  <c r="BG599"/>
  <c r="BF599"/>
  <c r="T599"/>
  <c r="R599"/>
  <c r="P599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77"/>
  <c r="BH577"/>
  <c r="BG577"/>
  <c r="BF577"/>
  <c r="T577"/>
  <c r="R577"/>
  <c r="P577"/>
  <c r="BI575"/>
  <c r="BH575"/>
  <c r="BG575"/>
  <c r="BF575"/>
  <c r="T575"/>
  <c r="R575"/>
  <c r="P575"/>
  <c r="BI572"/>
  <c r="BH572"/>
  <c r="BG572"/>
  <c r="BF572"/>
  <c r="T572"/>
  <c r="R572"/>
  <c r="P572"/>
  <c r="BI570"/>
  <c r="BH570"/>
  <c r="BG570"/>
  <c r="BF570"/>
  <c r="T570"/>
  <c r="R570"/>
  <c r="P570"/>
  <c r="BI566"/>
  <c r="BH566"/>
  <c r="BG566"/>
  <c r="BF566"/>
  <c r="T566"/>
  <c r="R566"/>
  <c r="P566"/>
  <c r="BI564"/>
  <c r="BH564"/>
  <c r="BG564"/>
  <c r="BF564"/>
  <c r="T564"/>
  <c r="R564"/>
  <c r="P564"/>
  <c r="BI560"/>
  <c r="BH560"/>
  <c r="BG560"/>
  <c r="BF560"/>
  <c r="T560"/>
  <c r="R560"/>
  <c r="P560"/>
  <c r="BI559"/>
  <c r="BH559"/>
  <c r="BG559"/>
  <c r="BF559"/>
  <c r="T559"/>
  <c r="R559"/>
  <c r="P559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49"/>
  <c r="BH549"/>
  <c r="BG549"/>
  <c r="BF549"/>
  <c r="T549"/>
  <c r="R549"/>
  <c r="P549"/>
  <c r="BI544"/>
  <c r="BH544"/>
  <c r="BG544"/>
  <c r="BF544"/>
  <c r="T544"/>
  <c r="R544"/>
  <c r="P544"/>
  <c r="BI541"/>
  <c r="BH541"/>
  <c r="BG541"/>
  <c r="BF541"/>
  <c r="T541"/>
  <c r="R541"/>
  <c r="P541"/>
  <c r="BI534"/>
  <c r="BH534"/>
  <c r="BG534"/>
  <c r="BF534"/>
  <c r="T534"/>
  <c r="R534"/>
  <c r="P534"/>
  <c r="BI530"/>
  <c r="BH530"/>
  <c r="BG530"/>
  <c r="BF530"/>
  <c r="T530"/>
  <c r="R530"/>
  <c r="P530"/>
  <c r="BI525"/>
  <c r="BH525"/>
  <c r="BG525"/>
  <c r="BF525"/>
  <c r="T525"/>
  <c r="R525"/>
  <c r="P525"/>
  <c r="BI521"/>
  <c r="BH521"/>
  <c r="BG521"/>
  <c r="BF521"/>
  <c r="T521"/>
  <c r="R521"/>
  <c r="P521"/>
  <c r="BI517"/>
  <c r="BH517"/>
  <c r="BG517"/>
  <c r="BF517"/>
  <c r="T517"/>
  <c r="R517"/>
  <c r="P517"/>
  <c r="BI513"/>
  <c r="BH513"/>
  <c r="BG513"/>
  <c r="BF513"/>
  <c r="T513"/>
  <c r="R513"/>
  <c r="P513"/>
  <c r="BI505"/>
  <c r="BH505"/>
  <c r="BG505"/>
  <c r="BF505"/>
  <c r="T505"/>
  <c r="R505"/>
  <c r="P505"/>
  <c r="BI503"/>
  <c r="BH503"/>
  <c r="BG503"/>
  <c r="BF503"/>
  <c r="T503"/>
  <c r="R503"/>
  <c r="P503"/>
  <c r="BI502"/>
  <c r="BH502"/>
  <c r="BG502"/>
  <c r="BF502"/>
  <c r="T502"/>
  <c r="R502"/>
  <c r="P502"/>
  <c r="BI496"/>
  <c r="BH496"/>
  <c r="BG496"/>
  <c r="BF496"/>
  <c r="T496"/>
  <c r="R496"/>
  <c r="P496"/>
  <c r="BI495"/>
  <c r="BH495"/>
  <c r="BG495"/>
  <c r="BF495"/>
  <c r="T495"/>
  <c r="R495"/>
  <c r="P495"/>
  <c r="BI492"/>
  <c r="BH492"/>
  <c r="BG492"/>
  <c r="BF492"/>
  <c r="T492"/>
  <c r="R492"/>
  <c r="P492"/>
  <c r="BI491"/>
  <c r="BH491"/>
  <c r="BG491"/>
  <c r="BF491"/>
  <c r="T491"/>
  <c r="R491"/>
  <c r="P491"/>
  <c r="BI488"/>
  <c r="BH488"/>
  <c r="BG488"/>
  <c r="BF488"/>
  <c r="T488"/>
  <c r="R488"/>
  <c r="P488"/>
  <c r="BI487"/>
  <c r="BH487"/>
  <c r="BG487"/>
  <c r="BF487"/>
  <c r="T487"/>
  <c r="R487"/>
  <c r="P487"/>
  <c r="BI481"/>
  <c r="BH481"/>
  <c r="BG481"/>
  <c r="BF481"/>
  <c r="T481"/>
  <c r="R481"/>
  <c r="P481"/>
  <c r="BI480"/>
  <c r="BH480"/>
  <c r="BG480"/>
  <c r="BF480"/>
  <c r="T480"/>
  <c r="R480"/>
  <c r="P480"/>
  <c r="BI474"/>
  <c r="BH474"/>
  <c r="BG474"/>
  <c r="BF474"/>
  <c r="T474"/>
  <c r="R474"/>
  <c r="P474"/>
  <c r="BI473"/>
  <c r="BH473"/>
  <c r="BG473"/>
  <c r="BF473"/>
  <c r="T473"/>
  <c r="R473"/>
  <c r="P473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60"/>
  <c r="BH460"/>
  <c r="BG460"/>
  <c r="BF460"/>
  <c r="T460"/>
  <c r="R460"/>
  <c r="P460"/>
  <c r="BI456"/>
  <c r="BH456"/>
  <c r="BG456"/>
  <c r="BF456"/>
  <c r="T456"/>
  <c r="R456"/>
  <c r="P456"/>
  <c r="BI453"/>
  <c r="BH453"/>
  <c r="BG453"/>
  <c r="BF453"/>
  <c r="T453"/>
  <c r="R453"/>
  <c r="P453"/>
  <c r="BI438"/>
  <c r="BH438"/>
  <c r="BG438"/>
  <c r="BF438"/>
  <c r="T438"/>
  <c r="R438"/>
  <c r="P438"/>
  <c r="BI436"/>
  <c r="BH436"/>
  <c r="BG436"/>
  <c r="BF436"/>
  <c r="T436"/>
  <c r="R436"/>
  <c r="P436"/>
  <c r="BI429"/>
  <c r="BH429"/>
  <c r="BG429"/>
  <c r="BF429"/>
  <c r="T429"/>
  <c r="R429"/>
  <c r="P429"/>
  <c r="BI427"/>
  <c r="BH427"/>
  <c r="BG427"/>
  <c r="BF427"/>
  <c r="T427"/>
  <c r="R427"/>
  <c r="P427"/>
  <c r="BI424"/>
  <c r="BH424"/>
  <c r="BG424"/>
  <c r="BF424"/>
  <c r="T424"/>
  <c r="R424"/>
  <c r="P424"/>
  <c r="BI418"/>
  <c r="BH418"/>
  <c r="BG418"/>
  <c r="BF418"/>
  <c r="T418"/>
  <c r="R418"/>
  <c r="P418"/>
  <c r="BI415"/>
  <c r="BH415"/>
  <c r="BG415"/>
  <c r="BF415"/>
  <c r="T415"/>
  <c r="R415"/>
  <c r="P415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5"/>
  <c r="BH395"/>
  <c r="BG395"/>
  <c r="BF395"/>
  <c r="T395"/>
  <c r="R395"/>
  <c r="P395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63"/>
  <c r="BH363"/>
  <c r="BG363"/>
  <c r="BF363"/>
  <c r="T363"/>
  <c r="R363"/>
  <c r="P363"/>
  <c r="BI355"/>
  <c r="BH355"/>
  <c r="BG355"/>
  <c r="BF355"/>
  <c r="T355"/>
  <c r="R355"/>
  <c r="P355"/>
  <c r="BI351"/>
  <c r="BH351"/>
  <c r="BG351"/>
  <c r="BF351"/>
  <c r="T351"/>
  <c r="R351"/>
  <c r="P351"/>
  <c r="BI335"/>
  <c r="BH335"/>
  <c r="BG335"/>
  <c r="BF335"/>
  <c r="T335"/>
  <c r="R335"/>
  <c r="P335"/>
  <c r="BI333"/>
  <c r="BH333"/>
  <c r="BG333"/>
  <c r="BF333"/>
  <c r="T333"/>
  <c r="R333"/>
  <c r="P333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56"/>
  <c r="BH256"/>
  <c r="BG256"/>
  <c r="BF256"/>
  <c r="T256"/>
  <c r="R256"/>
  <c r="P256"/>
  <c r="BI251"/>
  <c r="BH251"/>
  <c r="BG251"/>
  <c r="BF251"/>
  <c r="T251"/>
  <c r="R251"/>
  <c r="P251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52"/>
  <c r="E7"/>
  <c r="E78"/>
  <c i="1" r="L50"/>
  <c r="AM50"/>
  <c r="AM49"/>
  <c r="L49"/>
  <c r="AM47"/>
  <c r="L47"/>
  <c r="L45"/>
  <c r="L44"/>
  <c i="2" r="J730"/>
  <c r="J725"/>
  <c r="BK698"/>
  <c r="J692"/>
  <c r="J682"/>
  <c r="BK675"/>
  <c r="BK668"/>
  <c r="J658"/>
  <c r="J645"/>
  <c r="BK624"/>
  <c r="J602"/>
  <c r="BK590"/>
  <c r="BK575"/>
  <c r="J564"/>
  <c r="J559"/>
  <c r="BK541"/>
  <c r="BK521"/>
  <c r="BK502"/>
  <c r="J495"/>
  <c r="BK730"/>
  <c r="BK725"/>
  <c r="J703"/>
  <c r="BK687"/>
  <c r="BK678"/>
  <c r="J672"/>
  <c r="J664"/>
  <c r="BK655"/>
  <c r="J636"/>
  <c r="J604"/>
  <c r="J592"/>
  <c r="J577"/>
  <c r="BK566"/>
  <c r="J557"/>
  <c r="J555"/>
  <c r="J525"/>
  <c r="BK513"/>
  <c r="BK492"/>
  <c r="BK488"/>
  <c r="J487"/>
  <c r="J474"/>
  <c r="BK467"/>
  <c r="BK461"/>
  <c r="J456"/>
  <c r="BK438"/>
  <c r="BK436"/>
  <c r="J427"/>
  <c r="BK415"/>
  <c r="J401"/>
  <c r="J384"/>
  <c r="BK355"/>
  <c r="BK323"/>
  <c r="BK320"/>
  <c r="BK310"/>
  <c r="BK303"/>
  <c r="J298"/>
  <c r="J293"/>
  <c r="J287"/>
  <c r="J256"/>
  <c r="J244"/>
  <c r="J235"/>
  <c r="J207"/>
  <c r="J196"/>
  <c r="J188"/>
  <c r="J175"/>
  <c r="J169"/>
  <c r="BK162"/>
  <c r="BK133"/>
  <c r="BK127"/>
  <c r="BK118"/>
  <c r="BK112"/>
  <c r="J109"/>
  <c r="J97"/>
  <c r="BK658"/>
  <c r="J650"/>
  <c r="J640"/>
  <c r="J627"/>
  <c r="BK613"/>
  <c r="BK602"/>
  <c r="BK588"/>
  <c r="BK572"/>
  <c r="BK560"/>
  <c r="BK555"/>
  <c r="BK534"/>
  <c r="BK525"/>
  <c r="BK517"/>
  <c r="BK491"/>
  <c r="BK487"/>
  <c r="BK473"/>
  <c r="J461"/>
  <c r="J438"/>
  <c r="BK418"/>
  <c r="BK401"/>
  <c r="J381"/>
  <c r="BK363"/>
  <c r="BK109"/>
  <c r="BK97"/>
  <c i="3" r="J117"/>
  <c r="J105"/>
  <c r="J90"/>
  <c r="BK96"/>
  <c i="2" r="J407"/>
  <c r="J363"/>
  <c r="BK335"/>
  <c r="J323"/>
  <c r="J316"/>
  <c r="J310"/>
  <c r="J306"/>
  <c r="J300"/>
  <c r="BK295"/>
  <c r="BK290"/>
  <c r="BK251"/>
  <c r="BK240"/>
  <c r="BK237"/>
  <c r="BK210"/>
  <c r="BK202"/>
  <c r="BK192"/>
  <c r="BK181"/>
  <c r="BK169"/>
  <c r="BK722"/>
  <c r="J162"/>
  <c r="J157"/>
  <c r="J127"/>
  <c r="J118"/>
  <c r="J112"/>
  <c r="BK100"/>
  <c i="1" r="AS54"/>
  <c i="2" r="J575"/>
  <c r="BK564"/>
  <c r="BK556"/>
  <c r="J549"/>
  <c r="J530"/>
  <c r="J513"/>
  <c r="J492"/>
  <c r="J481"/>
  <c r="J467"/>
  <c r="BK460"/>
  <c r="J436"/>
  <c r="J415"/>
  <c r="BK395"/>
  <c r="J355"/>
  <c r="J327"/>
  <c r="J100"/>
  <c r="J91"/>
  <c i="3" r="J120"/>
  <c r="BK100"/>
  <c r="J87"/>
  <c r="BK117"/>
  <c r="BK110"/>
  <c r="J100"/>
  <c r="BK93"/>
  <c i="2" r="BK734"/>
  <c r="BK715"/>
  <c r="BK703"/>
  <c r="J698"/>
  <c r="J687"/>
  <c r="J678"/>
  <c r="BK672"/>
  <c r="BK664"/>
  <c r="BK650"/>
  <c r="BK627"/>
  <c r="J613"/>
  <c r="J594"/>
  <c r="BK586"/>
  <c r="J570"/>
  <c r="J556"/>
  <c r="BK549"/>
  <c r="BK530"/>
  <c r="J505"/>
  <c r="BK496"/>
  <c r="J734"/>
  <c r="J722"/>
  <c r="BK709"/>
  <c r="BK692"/>
  <c r="BK682"/>
  <c r="J675"/>
  <c r="J668"/>
  <c r="J661"/>
  <c r="BK640"/>
  <c r="BK615"/>
  <c r="BK599"/>
  <c r="J588"/>
  <c r="J572"/>
  <c r="J560"/>
  <c r="J544"/>
  <c r="J534"/>
  <c r="J517"/>
  <c r="J503"/>
  <c r="J491"/>
  <c r="BK481"/>
  <c r="BK480"/>
  <c r="J473"/>
  <c r="BK464"/>
  <c r="J460"/>
  <c r="BK453"/>
  <c r="BK429"/>
  <c r="BK424"/>
  <c r="J418"/>
  <c r="J404"/>
  <c r="J395"/>
  <c r="BK381"/>
  <c r="J333"/>
  <c r="BK316"/>
  <c r="BK313"/>
  <c r="BK306"/>
  <c r="BK300"/>
  <c r="J295"/>
  <c r="J290"/>
  <c r="J251"/>
  <c r="J240"/>
  <c r="J237"/>
  <c r="J210"/>
  <c r="J202"/>
  <c r="J192"/>
  <c r="J181"/>
  <c r="J165"/>
  <c r="J715"/>
  <c r="BK157"/>
  <c r="BK130"/>
  <c r="BK121"/>
  <c r="BK115"/>
  <c r="BK103"/>
  <c r="BK91"/>
  <c r="BK661"/>
  <c r="J655"/>
  <c r="BK645"/>
  <c r="BK636"/>
  <c r="J624"/>
  <c r="BK594"/>
  <c r="BK592"/>
  <c r="BK577"/>
  <c r="J566"/>
  <c r="BK557"/>
  <c r="BK544"/>
  <c r="BK505"/>
  <c r="J502"/>
  <c r="BK495"/>
  <c r="J480"/>
  <c r="J464"/>
  <c r="BK456"/>
  <c r="J429"/>
  <c r="BK427"/>
  <c r="BK407"/>
  <c r="BK387"/>
  <c r="BK351"/>
  <c r="BK333"/>
  <c r="J103"/>
  <c r="BK94"/>
  <c i="3" r="BK114"/>
  <c r="J96"/>
  <c r="BK90"/>
  <c i="2" r="J387"/>
  <c r="BK378"/>
  <c r="J351"/>
  <c r="BK327"/>
  <c r="J320"/>
  <c r="J313"/>
  <c r="J303"/>
  <c r="BK298"/>
  <c r="BK293"/>
  <c r="BK287"/>
  <c r="BK256"/>
  <c r="BK244"/>
  <c r="BK235"/>
  <c r="BK207"/>
  <c r="BK196"/>
  <c r="BK188"/>
  <c r="BK175"/>
  <c r="BK165"/>
  <c r="J709"/>
  <c r="J133"/>
  <c r="J130"/>
  <c r="J121"/>
  <c r="J115"/>
  <c r="J106"/>
  <c r="J94"/>
  <c r="J615"/>
  <c r="BK604"/>
  <c r="J599"/>
  <c r="J590"/>
  <c r="J586"/>
  <c r="BK570"/>
  <c r="BK559"/>
  <c r="J541"/>
  <c r="J521"/>
  <c r="BK503"/>
  <c r="J496"/>
  <c r="J488"/>
  <c r="BK474"/>
  <c r="J453"/>
  <c r="J424"/>
  <c r="BK404"/>
  <c r="BK384"/>
  <c r="J378"/>
  <c r="J335"/>
  <c r="BK106"/>
  <c i="3" r="BK124"/>
  <c r="J110"/>
  <c r="J93"/>
  <c r="J124"/>
  <c r="BK120"/>
  <c r="J114"/>
  <c r="BK105"/>
  <c r="BK87"/>
  <c i="2" l="1" r="P90"/>
  <c r="R90"/>
  <c r="BK309"/>
  <c r="J309"/>
  <c r="J62"/>
  <c r="R309"/>
  <c r="T309"/>
  <c r="P319"/>
  <c r="T319"/>
  <c r="P334"/>
  <c r="T334"/>
  <c r="P466"/>
  <c r="T466"/>
  <c r="P504"/>
  <c r="T504"/>
  <c r="P686"/>
  <c r="R686"/>
  <c i="3" r="R86"/>
  <c r="BK104"/>
  <c r="J104"/>
  <c r="J62"/>
  <c r="R104"/>
  <c i="2" r="BK90"/>
  <c r="J90"/>
  <c r="J61"/>
  <c r="T90"/>
  <c r="P309"/>
  <c r="BK319"/>
  <c r="J319"/>
  <c r="J63"/>
  <c r="R319"/>
  <c r="BK334"/>
  <c r="J334"/>
  <c r="J64"/>
  <c r="R334"/>
  <c r="BK466"/>
  <c r="J466"/>
  <c r="J65"/>
  <c r="R466"/>
  <c r="BK504"/>
  <c r="J504"/>
  <c r="J66"/>
  <c r="R504"/>
  <c r="BK686"/>
  <c r="J686"/>
  <c r="J67"/>
  <c r="T686"/>
  <c i="3" r="BK86"/>
  <c r="J86"/>
  <c r="J61"/>
  <c r="P86"/>
  <c r="T86"/>
  <c r="P104"/>
  <c r="T104"/>
  <c r="BK116"/>
  <c r="J116"/>
  <c r="J63"/>
  <c r="P116"/>
  <c r="R116"/>
  <c r="T116"/>
  <c i="2" r="BK733"/>
  <c r="J733"/>
  <c r="J68"/>
  <c i="3" r="BK123"/>
  <c r="J123"/>
  <c r="J64"/>
  <c r="E48"/>
  <c r="F81"/>
  <c r="BE87"/>
  <c r="BE90"/>
  <c r="BE93"/>
  <c r="BE105"/>
  <c r="BE117"/>
  <c r="J52"/>
  <c r="BE96"/>
  <c r="BE100"/>
  <c r="BE110"/>
  <c r="BE114"/>
  <c r="BE120"/>
  <c r="BE124"/>
  <c i="2" r="E48"/>
  <c r="J82"/>
  <c r="F85"/>
  <c r="BE91"/>
  <c r="BE94"/>
  <c r="BE100"/>
  <c r="BE103"/>
  <c r="BE327"/>
  <c r="BE335"/>
  <c r="BE355"/>
  <c r="BE381"/>
  <c r="BE387"/>
  <c r="BE395"/>
  <c r="BE401"/>
  <c r="BE404"/>
  <c r="BE415"/>
  <c r="BE424"/>
  <c r="BE429"/>
  <c r="BE436"/>
  <c r="BE453"/>
  <c r="BE456"/>
  <c r="BE464"/>
  <c r="BE467"/>
  <c r="BE473"/>
  <c r="BE481"/>
  <c r="BE488"/>
  <c r="BE492"/>
  <c r="BE495"/>
  <c r="BE502"/>
  <c r="BE505"/>
  <c r="BE513"/>
  <c r="BE521"/>
  <c r="BE530"/>
  <c r="BE541"/>
  <c r="BE544"/>
  <c r="BE549"/>
  <c r="BE556"/>
  <c r="BE559"/>
  <c r="BE560"/>
  <c r="BE564"/>
  <c r="BE566"/>
  <c r="BE570"/>
  <c r="BE575"/>
  <c r="BE577"/>
  <c r="BE586"/>
  <c r="BE590"/>
  <c r="BE592"/>
  <c r="BE599"/>
  <c r="BE604"/>
  <c r="BE627"/>
  <c r="BE640"/>
  <c r="BE650"/>
  <c r="BE655"/>
  <c r="BE703"/>
  <c r="BE97"/>
  <c r="BE106"/>
  <c r="BE109"/>
  <c r="BE112"/>
  <c r="BE115"/>
  <c r="BE118"/>
  <c r="BE121"/>
  <c r="BE127"/>
  <c r="BE130"/>
  <c r="BE133"/>
  <c r="BE157"/>
  <c r="BE162"/>
  <c r="BE715"/>
  <c r="BE165"/>
  <c r="BE169"/>
  <c r="BE175"/>
  <c r="BE181"/>
  <c r="BE188"/>
  <c r="BE192"/>
  <c r="BE196"/>
  <c r="BE202"/>
  <c r="BE207"/>
  <c r="BE210"/>
  <c r="BE235"/>
  <c r="BE237"/>
  <c r="BE240"/>
  <c r="BE244"/>
  <c r="BE251"/>
  <c r="BE256"/>
  <c r="BE287"/>
  <c r="BE290"/>
  <c r="BE293"/>
  <c r="BE295"/>
  <c r="BE298"/>
  <c r="BE300"/>
  <c r="BE303"/>
  <c r="BE306"/>
  <c r="BE310"/>
  <c r="BE313"/>
  <c r="BE316"/>
  <c r="BE320"/>
  <c r="BE323"/>
  <c r="BE333"/>
  <c r="BE351"/>
  <c r="BE363"/>
  <c r="BE378"/>
  <c r="BE384"/>
  <c r="BE407"/>
  <c r="BE418"/>
  <c r="BE427"/>
  <c r="BE438"/>
  <c r="BE460"/>
  <c r="BE461"/>
  <c r="BE474"/>
  <c r="BE480"/>
  <c r="BE487"/>
  <c r="BE491"/>
  <c r="BE496"/>
  <c r="BE503"/>
  <c r="BE517"/>
  <c r="BE525"/>
  <c r="BE534"/>
  <c r="BE555"/>
  <c r="BE557"/>
  <c r="BE572"/>
  <c r="BE588"/>
  <c r="BE594"/>
  <c r="BE602"/>
  <c r="BE613"/>
  <c r="BE615"/>
  <c r="BE624"/>
  <c r="BE636"/>
  <c r="BE645"/>
  <c r="BE658"/>
  <c r="BE661"/>
  <c r="BE664"/>
  <c r="BE668"/>
  <c r="BE672"/>
  <c r="BE675"/>
  <c r="BE678"/>
  <c r="BE682"/>
  <c r="BE687"/>
  <c r="BE692"/>
  <c r="BE698"/>
  <c r="BE709"/>
  <c r="BE722"/>
  <c r="BE725"/>
  <c r="BE730"/>
  <c r="BE734"/>
  <c r="F34"/>
  <c i="1" r="BA55"/>
  <c i="2" r="F37"/>
  <c i="1" r="BD55"/>
  <c i="3" r="F35"/>
  <c i="1" r="BB56"/>
  <c i="3" r="J34"/>
  <c i="1" r="AW56"/>
  <c i="3" r="F37"/>
  <c i="1" r="BD56"/>
  <c i="2" r="F36"/>
  <c i="1" r="BC55"/>
  <c i="3" r="F34"/>
  <c i="1" r="BA56"/>
  <c i="3" r="F36"/>
  <c i="1" r="BC56"/>
  <c i="2" r="J34"/>
  <c i="1" r="AW55"/>
  <c i="2" r="F35"/>
  <c i="1" r="BB55"/>
  <c i="3" l="1" r="P85"/>
  <c r="P84"/>
  <c i="1" r="AU56"/>
  <c i="2" r="T89"/>
  <c r="T88"/>
  <c r="R89"/>
  <c r="R88"/>
  <c i="3" r="T85"/>
  <c r="T84"/>
  <c r="R85"/>
  <c r="R84"/>
  <c i="2" r="P89"/>
  <c r="P88"/>
  <c i="1" r="AU55"/>
  <c i="2" r="BK89"/>
  <c r="J89"/>
  <c r="J60"/>
  <c i="3" r="BK85"/>
  <c r="BK84"/>
  <c r="J84"/>
  <c r="J59"/>
  <c i="1" r="BA54"/>
  <c r="W30"/>
  <c r="BC54"/>
  <c r="W32"/>
  <c i="3" r="F33"/>
  <c i="1" r="AZ56"/>
  <c i="2" r="F33"/>
  <c i="1" r="AZ55"/>
  <c r="BB54"/>
  <c r="W31"/>
  <c i="3" r="J33"/>
  <c i="1" r="AV56"/>
  <c r="AT56"/>
  <c i="2" r="J33"/>
  <c i="1" r="AV55"/>
  <c r="AT55"/>
  <c r="BD54"/>
  <c r="W33"/>
  <c i="2" l="1" r="BK88"/>
  <c r="J88"/>
  <c i="3" r="J85"/>
  <c r="J60"/>
  <c i="1" r="AU54"/>
  <c r="AZ54"/>
  <c r="W29"/>
  <c i="3" r="J30"/>
  <c i="1" r="AG56"/>
  <c i="2" r="J30"/>
  <c i="1" r="AG55"/>
  <c r="AW54"/>
  <c r="AK30"/>
  <c r="AX54"/>
  <c r="AY54"/>
  <c i="3" l="1" r="J39"/>
  <c i="2" r="J39"/>
  <c r="J59"/>
  <c i="1" r="AN55"/>
  <c r="AN56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<sst xmlns="http://schemas.openxmlformats.org/spreadsheetml/2006/main">
  <si>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</si>
  <si>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</si>
  <si>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</si>
  <si>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</si>
  <si>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</si>
  <si>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{36190be6-e112-4128-b4d7-f47d572e1059}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</si>
  <si>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</si>
  <si>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</si>
  <si>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</si>
  <si>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</si>
  <si>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</si>
  <si>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</si>
  <si>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</si>
  <si>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</si>
  <si>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</si>
  <si>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</si>
  <si>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</si>
  <si>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SUKOVY ULICE V DOMAŽLICÍCH</t>
  </si>
  <si>
    <t>KSO:</t>
  </si>
  <si>
    <t/>
  </si>
  <si>
    <t>CC-CZ:</t>
  </si>
  <si>
    <t>Místo:</t>
  </si>
  <si>
    <t>Domažlice</t>
  </si>
  <si>
    <t>Datum:</t>
  </si>
  <si>
    <t>23. 4. 2024</t>
  </si>
  <si>
    <t>Zadavatel:</t>
  </si>
  <si>
    <t>IČ:</t>
  </si>
  <si>
    <t>Město Domažlice</t>
  </si>
  <si>
    <t>DIČ:</t>
  </si>
  <si>
    <t>Uchazeč:</t>
  </si>
  <si>
    <t>Vyplň údaj</t>
  </si>
  <si>
    <t>Projektant:</t>
  </si>
  <si>
    <t>Ing. Jaroslav Rojt</t>
  </si>
  <si>
    <t>True</t>
  </si>
  <si>
    <t>Zpracovatel:</t>
  </si>
  <si>
    <t>Jan Leinhäupel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</si>
  <si>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</si>
  <si>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</si>
  <si>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</si>
  <si>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</si>
  <si>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</si>
  <si>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</si>
  <si>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</si>
  <si>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</si>
  <si>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</si>
  <si>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</si>
  <si>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</si>
  <si>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</si>
  <si>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</si>
  <si>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</si>
  <si>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</si>
  <si>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</si>
  <si>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</si>
  <si>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</si>
  <si>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</si>
  <si>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</si>
  <si>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</si>
  <si>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</si>
  <si>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</si>
  <si>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</si>
  <si>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</si>
  <si>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</si>
  <si>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</si>
  <si>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</si>
  <si>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</si>
  <si>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</si>
  <si>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</si>
  <si>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</si>
  <si>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</si>
  <si>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</si>
  <si>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</si>
  <si>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</si>
  <si>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</si>
  <si>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</si>
  <si>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</si>
  <si>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</si>
  <si>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</si>
  <si>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</si>
  <si>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</t>
  </si>
  <si>
    <t>STA</t>
  </si>
  <si>
    <t>1</t>
  </si>
  <si>
    <t>{0199c468-40e3-4152-8517-35f11c83bf15}</t>
  </si>
  <si>
    <t>822 29 76</t>
  </si>
  <si>
    <t>2</t>
  </si>
  <si>
    <t>901</t>
  </si>
  <si>
    <t>VEDLEJŠÍ ROZPOČTOVÉ NÁKLADY</t>
  </si>
  <si>
    <t>VON</t>
  </si>
  <si>
    <t>{c5cdb3b6-d281-4d8f-9da5-053b9833288f}</t>
  </si>
  <si>
    <t>KRYCÍ LIST SOUPISU PRACÍ</t>
  </si>
  <si>
    <t>Objekt:</t>
  </si>
  <si>
    <t>101 -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</si>
  <si>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</si>
  <si>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</si>
  <si>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</si>
  <si>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</si>
  <si>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</si>
  <si>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</si>
  <si>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</si>
  <si>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</si>
  <si>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</si>
  <si>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</si>
  <si>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</si>
  <si>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</si>
  <si>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</si>
  <si>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</si>
  <si>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</si>
  <si>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</si>
  <si>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</si>
  <si>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</si>
  <si>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</si>
  <si>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</si>
  <si>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</si>
  <si>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</si>
  <si>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</si>
  <si>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</si>
  <si>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</si>
  <si>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</si>
  <si>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</si>
  <si>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</si>
  <si>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</si>
  <si>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</si>
  <si>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</si>
  <si>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</si>
  <si>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</si>
  <si>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m2</t>
  </si>
  <si>
    <t>CS ÚRS 2024 01</t>
  </si>
  <si>
    <t>4</t>
  </si>
  <si>
    <t>2006932857</t>
  </si>
  <si>
    <t>Online PSC</t>
  </si>
  <si>
    <t>https://podminky.urs.cz/item/CS_URS_2024_01/113106144</t>
  </si>
  <si>
    <t>VV</t>
  </si>
  <si>
    <t>"stáv. nájezd" 4</t>
  </si>
  <si>
    <t>113107166</t>
  </si>
  <si>
    <t>Odstranění podkladů nebo krytů strojně plochy jednotlivě přes 50 m2 do 200 m2 s přemístěním hmot na skládku na vzdálenost do 20 m nebo s naložením na dopravní prostředek z kameniva hrubého drceného se štětem, o tl. vrstvy přes 250 do 450 mm</t>
  </si>
  <si>
    <t>1732514079</t>
  </si>
  <si>
    <t>https://podminky.urs.cz/item/CS_URS_2024_01/113107166</t>
  </si>
  <si>
    <t>"stáv. podkladní vrstvy komunikace" 145</t>
  </si>
  <si>
    <t>3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</si>
  <si>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</si>
  <si>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</si>
  <si>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-1358985105</t>
  </si>
  <si>
    <t>https://podminky.urs.cz/item/CS_URS_2024_01/113107182</t>
  </si>
  <si>
    <t>"stáv. kryt komunikace" 145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</si>
  <si>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</si>
  <si>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</si>
  <si>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330104515</t>
  </si>
  <si>
    <t>https://podminky.urs.cz/item/CS_URS_2024_01/113107222</t>
  </si>
  <si>
    <t>"stáv. kryt komunikace" 1320</t>
  </si>
  <si>
    <t>5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</si>
  <si>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</si>
  <si>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</si>
  <si>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1930498814</t>
  </si>
  <si>
    <t>https://podminky.urs.cz/item/CS_URS_2024_01/113107322</t>
  </si>
  <si>
    <t>"pod stáv. krytem chodníku" 16</t>
  </si>
  <si>
    <t>6</t>
  </si>
  <si>
    <t>113107326</t>
  </si>
  <si>
    <t>Odstranění podkladů nebo krytů strojně plochy jednotlivě do 50 m2 s přemístěním hmot na skládku na vzdálenost do 3 m nebo s naložením na dopravní prostředek z kameniva hrubého drceného se štětem, o tl. vrstvy přes 250 do 450 mm</t>
  </si>
  <si>
    <t>-105344750</t>
  </si>
  <si>
    <t>https://podminky.urs.cz/item/CS_URS_2024_01/113107326</t>
  </si>
  <si>
    <t>"pod stáv. krytem komunikace" 15</t>
  </si>
  <si>
    <t>7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</si>
  <si>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</si>
  <si>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</si>
  <si>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-1251340178</t>
  </si>
  <si>
    <t>https://podminky.urs.cz/item/CS_URS_2024_01/113107331</t>
  </si>
  <si>
    <t>"stáv. nájezdy" 98</t>
  </si>
  <si>
    <t>8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</si>
  <si>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</si>
  <si>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</si>
  <si>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39685206</t>
  </si>
  <si>
    <t>https://podminky.urs.cz/item/CS_URS_2024_01/113107341</t>
  </si>
  <si>
    <t>"stáv. kryt chodníku" 16</t>
  </si>
  <si>
    <t>9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</si>
  <si>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</si>
  <si>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</si>
  <si>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481171602</t>
  </si>
  <si>
    <t>https://podminky.urs.cz/item/CS_URS_2024_01/113107342</t>
  </si>
  <si>
    <t>"stáv. kryt komunikace" 15</t>
  </si>
  <si>
    <t>10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</si>
  <si>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</si>
  <si>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</si>
  <si>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</si>
  <si>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760517233</t>
  </si>
  <si>
    <t>https://podminky.urs.cz/item/CS_URS_2024_01/113201112</t>
  </si>
  <si>
    <t>"stáv. žulové obrubníky v trase" 14</t>
  </si>
  <si>
    <t>11</t>
  </si>
  <si>
    <t>113203111</t>
  </si>
  <si>
    <t>Vytrhání obrub s vybouráním lože, s přemístěním hmot na skládku na vzdálenost do 3 m nebo s naložením na dopravní prostředek z dlažebních kostek</t>
  </si>
  <si>
    <t>2008709537</t>
  </si>
  <si>
    <t>https://podminky.urs.cz/item/CS_URS_2024_01/113203111</t>
  </si>
  <si>
    <t>"stáv. žul. kostky v trase"</t>
  </si>
  <si>
    <t>"žulová kostka 16" 12,5</t>
  </si>
  <si>
    <t>"žulová kostka 10" 3</t>
  </si>
  <si>
    <t>Součet</t>
  </si>
  <si>
    <t>121151104</t>
  </si>
  <si>
    <t>Sejmutí ornice strojně při souvislé ploše do 100 m2, tl. vrstvy přes 200 do 250 mm</t>
  </si>
  <si>
    <t>1771410898</t>
  </si>
  <si>
    <t>https://podminky.urs.cz/item/CS_URS_2024_01/121151104</t>
  </si>
  <si>
    <t>"pouze v místech jejího výskytu, v tl. 0,25 m" 820</t>
  </si>
  <si>
    <t>13</t>
  </si>
  <si>
    <t>122452204</t>
  </si>
  <si>
    <t>Odkopávky a prokopávky nezapažené pro silnice a dálnice strojně v hornině třídy těžitelnosti II přes 100 do 500 m3</t>
  </si>
  <si>
    <t>m3</t>
  </si>
  <si>
    <t>890370929</t>
  </si>
  <si>
    <t>https://podminky.urs.cz/item/CS_URS_2024_01/122452204</t>
  </si>
  <si>
    <t>"určeno z příčných řezů" 255</t>
  </si>
  <si>
    <t>14</t>
  </si>
  <si>
    <t>122452206</t>
  </si>
  <si>
    <t>Odkopávky a prokopávky nezapažené pro silnice a dálnice strojně v hornině třídy těžitelnosti II přes 1 000 do 5 000 m3</t>
  </si>
  <si>
    <t>275288266</t>
  </si>
  <si>
    <t>https://podminky.urs.cz/item/CS_URS_2024_01/122452206</t>
  </si>
  <si>
    <t>"VÝMĚNA ZEMINY V AKTIVNÍ ZÓNĚ V TL. 0,4 m"</t>
  </si>
  <si>
    <t>"KOMUNIKACE"</t>
  </si>
  <si>
    <t>"km 0,000 00 - 0,356 90" 2010*0,4</t>
  </si>
  <si>
    <t>"KŘIŽOVATKY"</t>
  </si>
  <si>
    <t>"km 0,100 71 P" 50*0,4</t>
  </si>
  <si>
    <t>"km 0,182 83 P" 35*0,4</t>
  </si>
  <si>
    <t>"ZPOMALOVACÍ PRAHY"</t>
  </si>
  <si>
    <t>"km 0,062 88 - 0,067 88" (5*6)*0,4</t>
  </si>
  <si>
    <t>"km 0,173 57 - 0,178 57" (5*6)*0,4</t>
  </si>
  <si>
    <t>"PARKOVACÍ PLOCHY"</t>
  </si>
  <si>
    <t>"km 0,069 88 - 0,077 98 P" 40*0,4</t>
  </si>
  <si>
    <t>"km 0,081 98 - 0,090 08 P" 40*0,4</t>
  </si>
  <si>
    <t>"km 0,125 96 - 0,134 06 L" 40*0,4</t>
  </si>
  <si>
    <t>"km 0,138 06 - 0,146 16 L" 40*0,4</t>
  </si>
  <si>
    <t>"km 0,150 16 - 0,158 26 L" 40*0,4</t>
  </si>
  <si>
    <t>"km 0,162 26 - 0,170 36 L" 40*0,4</t>
  </si>
  <si>
    <t>"km 0,180 74 - 0,188 84 L" 40*0,4</t>
  </si>
  <si>
    <t>"km 0,192 84 - 0,200 94 L" 40*0,4</t>
  </si>
  <si>
    <t>"km 0,204 94 - 0,209 04 L" 40*0,4</t>
  </si>
  <si>
    <t>"km 0,213 04 - 0,221 14 L" 40*0,4</t>
  </si>
  <si>
    <t>"km 0,225 14 - 0,238 04 L" 40*0,4</t>
  </si>
  <si>
    <t>15</t>
  </si>
  <si>
    <t>131351100</t>
  </si>
  <si>
    <t>Hloubení nezapažených jam a zářezů strojně s urovnáním dna do předepsaného profilu a spádu v hornině třídy těžitelnosti II skupiny 4 do 20 m3</t>
  </si>
  <si>
    <t>836122715</t>
  </si>
  <si>
    <t>https://podminky.urs.cz/item/CS_URS_2024_01/131351100</t>
  </si>
  <si>
    <t>"PRO ULIČNÍ VPUSTI"</t>
  </si>
  <si>
    <t>1,5*1,5*1,4*3</t>
  </si>
  <si>
    <t>"(UV1 - UV3)"</t>
  </si>
  <si>
    <t>16</t>
  </si>
  <si>
    <t>132351103</t>
  </si>
  <si>
    <t>Hloubení nezapažených rýh šířky do 800 mm strojně s urovnáním dna do předepsaného profilu a spádu v hornině třídy těžitelnosti II skupiny 4 přes 50 do 100 m3</t>
  </si>
  <si>
    <t>1364456612</t>
  </si>
  <si>
    <t>https://podminky.urs.cz/item/CS_URS_2024_01/132351103</t>
  </si>
  <si>
    <t>"PRO PODÉLNOU DRENÁŽ" 0,5*0,5*360</t>
  </si>
  <si>
    <t>17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</si>
  <si>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</si>
  <si>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</si>
  <si>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1638820446</t>
  </si>
  <si>
    <t>https://podminky.urs.cz/item/CS_URS_2024_01/162351103</t>
  </si>
  <si>
    <t>"ornice na dočasnou skládku a zpět"</t>
  </si>
  <si>
    <t>"pro ohumusování" 145*2</t>
  </si>
  <si>
    <t>18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</si>
  <si>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</si>
  <si>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</si>
  <si>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1750425345</t>
  </si>
  <si>
    <t>https://podminky.urs.cz/item/CS_URS_2024_01/162351123</t>
  </si>
  <si>
    <t>"zemina na dočasnou skládku a zpět"</t>
  </si>
  <si>
    <t>"pro obsyp UV" 6*2</t>
  </si>
  <si>
    <t>"pro terénní úpravy" 45*2</t>
  </si>
  <si>
    <t>19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</si>
  <si>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</si>
  <si>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</si>
  <si>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1933182543</t>
  </si>
  <si>
    <t>https://podminky.urs.cz/item/CS_URS_2024_01/162651112</t>
  </si>
  <si>
    <t>"odvoz přebytečné ornice na místo určené investorem"</t>
  </si>
  <si>
    <t>"sejmuto ornice" 205</t>
  </si>
  <si>
    <t>"pro ohumusování" -145</t>
  </si>
  <si>
    <t>20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</si>
  <si>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</si>
  <si>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</si>
  <si>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1523549683</t>
  </si>
  <si>
    <t>https://podminky.urs.cz/item/CS_URS_2024_01/162751137</t>
  </si>
  <si>
    <t>"odvoz výkopku zeminy - přebytečná a nevhodná zemina"</t>
  </si>
  <si>
    <t>"celkem natěženo zeminy" 255+1038+9,5+90</t>
  </si>
  <si>
    <t>"pro obsyp UV" -6</t>
  </si>
  <si>
    <t>"pro terénní úpravy" -45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</si>
  <si>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</si>
  <si>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</si>
  <si>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1692169912</t>
  </si>
  <si>
    <t>https://podminky.urs.cz/item/CS_URS_2024_01/162751139</t>
  </si>
  <si>
    <t>"do recyklačního centra AZS 98"</t>
  </si>
  <si>
    <t>"přebytečná a nevhodná zemina do 11 km" 1*1341,5</t>
  </si>
  <si>
    <t>22</t>
  </si>
  <si>
    <t>167151101</t>
  </si>
  <si>
    <t>Nakládání, skládání a překládání neulehlého výkopku nebo sypaniny strojně nakládání, množství do 100 m3, z horniny třídy těžitelnosti I, skupiny 1 až 3</t>
  </si>
  <si>
    <t>-1787554770</t>
  </si>
  <si>
    <t>https://podminky.urs.cz/item/CS_URS_2024_01/167151101</t>
  </si>
  <si>
    <t>"ornice z dočasné skládky zpět"</t>
  </si>
  <si>
    <t>"pro ohumusování" 145</t>
  </si>
  <si>
    <t>23</t>
  </si>
  <si>
    <t>167151102</t>
  </si>
  <si>
    <t>Nakládání, skládání a překládání neulehlého výkopku nebo sypaniny strojně nakládání, množství do 100 m3, z horniny třídy těžitelnosti II, skupiny 4 a 5</t>
  </si>
  <si>
    <t>-1165353114</t>
  </si>
  <si>
    <t>https://podminky.urs.cz/item/CS_URS_2024_01/167151102</t>
  </si>
  <si>
    <t>"zemina z dočasné skládky zpět"</t>
  </si>
  <si>
    <t>"pro obsyp UV" 6</t>
  </si>
  <si>
    <t>"pro terénní úpravy" 45</t>
  </si>
  <si>
    <t>24</t>
  </si>
  <si>
    <t>167151112</t>
  </si>
  <si>
    <t>Nakládání, skládání a překládání neulehlého výkopku nebo sypaniny strojně nakládání, množství přes 100 m3, z hornin třídy těžitelnosti II, skupiny 4 a 5</t>
  </si>
  <si>
    <t>-2041694753</t>
  </si>
  <si>
    <t>https://podminky.urs.cz/item/CS_URS_2024_01/167151112</t>
  </si>
  <si>
    <t>"zemina do násypu" 215</t>
  </si>
  <si>
    <t>"zemina pro sanaci" 1038</t>
  </si>
  <si>
    <t>25</t>
  </si>
  <si>
    <t>171151101</t>
  </si>
  <si>
    <t>Hutnění boků násypů z hornin soudržných a sypkých pro jakýkoliv sklon, délku a míru zhutnění svahu</t>
  </si>
  <si>
    <t>-1526182084</t>
  </si>
  <si>
    <t>https://podminky.urs.cz/item/CS_URS_2024_01/171151101</t>
  </si>
  <si>
    <t>"určeno z příčných řezů" 345</t>
  </si>
  <si>
    <t>26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</si>
  <si>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</si>
  <si>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</si>
  <si>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-735947497</t>
  </si>
  <si>
    <t>https://podminky.urs.cz/item/CS_URS_2024_01/171152111</t>
  </si>
  <si>
    <t>"určeno z příčných řezů" 215</t>
  </si>
  <si>
    <t>27</t>
  </si>
  <si>
    <t>M</t>
  </si>
  <si>
    <t>10364199.R</t>
  </si>
  <si>
    <t>zemina do násypů - vhodná nenamrzavá (vč. dopravy)</t>
  </si>
  <si>
    <t>t</t>
  </si>
  <si>
    <t>-1802050696</t>
  </si>
  <si>
    <t>1253*1,9 'Přepočtené koeficientem množství</t>
  </si>
  <si>
    <t>28</t>
  </si>
  <si>
    <t>171201231</t>
  </si>
  <si>
    <t>Poplatek za uložení stavebního odpadu na recyklační skládce (skládkovné) zeminy a kamení zatříděného do Katalogu odpadů pod kódem 17 05 04</t>
  </si>
  <si>
    <t>-2106668714</t>
  </si>
  <si>
    <t>https://podminky.urs.cz/item/CS_URS_2024_01/171201231</t>
  </si>
  <si>
    <t>"přebytečná a nevhodná zemina" 1341,5</t>
  </si>
  <si>
    <t>29</t>
  </si>
  <si>
    <t>171251101</t>
  </si>
  <si>
    <t>Uložení sypanin do násypů strojně s rozprostřením sypaniny ve vrstvách a s hrubým urovnáním nezhutněných jakékoliv třídy těžitelnosti</t>
  </si>
  <si>
    <t>-72590348</t>
  </si>
  <si>
    <t>https://podminky.urs.cz/item/CS_URS_2024_01/171251101</t>
  </si>
  <si>
    <t>"terénní úpravy" 45</t>
  </si>
  <si>
    <t>"(předpoklad)"</t>
  </si>
  <si>
    <t>30</t>
  </si>
  <si>
    <t>171251201</t>
  </si>
  <si>
    <t>Uložení sypaniny na skládky nebo meziskládky bez hutnění s upravením uložené sypaniny do předepsaného tvaru</t>
  </si>
  <si>
    <t>-1376602362</t>
  </si>
  <si>
    <t>https://podminky.urs.cz/item/CS_URS_2024_01/171251201</t>
  </si>
  <si>
    <t>"zemina dočasná" 51</t>
  </si>
  <si>
    <t>"ornice dočasná" 145</t>
  </si>
  <si>
    <t>"zemina trvalá" 1341,5</t>
  </si>
  <si>
    <t>"ornice trvalá" 60</t>
  </si>
  <si>
    <t>31</t>
  </si>
  <si>
    <t>174151101</t>
  </si>
  <si>
    <t>Zásyp sypaninou z jakékoliv horniny strojně s uložením výkopku ve vrstvách se zhutněním jam, šachet, rýh nebo kolem objektů v těchto vykopávkách</t>
  </si>
  <si>
    <t>-1988914823</t>
  </si>
  <si>
    <t>https://podminky.urs.cz/item/CS_URS_2024_01/174151101</t>
  </si>
  <si>
    <t>"kolem UV, se zhutněním"</t>
  </si>
  <si>
    <t>9 - 3*1</t>
  </si>
  <si>
    <t>32</t>
  </si>
  <si>
    <t>181152302</t>
  </si>
  <si>
    <t>Úprava pláně na stavbách silnic a dálnic strojně v zářezech mimo skalních se zhutněním</t>
  </si>
  <si>
    <t>-789415710</t>
  </si>
  <si>
    <t>https://podminky.urs.cz/item/CS_URS_2024_01/181152302</t>
  </si>
  <si>
    <t>"km 0,000 00 - 0,356 90" 1730</t>
  </si>
  <si>
    <t>"km 0,100 71 P" 45</t>
  </si>
  <si>
    <t>"km 0,182 83 P" 30</t>
  </si>
  <si>
    <t>"PRUH PODÉL NOVÉ SIL. OBRUBY"</t>
  </si>
  <si>
    <t>"km 0,000 00 - 0,046 34" 48</t>
  </si>
  <si>
    <t>"km 0,356 90" 13</t>
  </si>
  <si>
    <t>"km 0,062 88 - 0,067 88" 5*5</t>
  </si>
  <si>
    <t>"km 0,173 57 - 0,178 57" 5*5</t>
  </si>
  <si>
    <t>"km 0,069 88 - 0,077 98 P" 37</t>
  </si>
  <si>
    <t>"km 0,081 98 - 0,090 08 P" 37</t>
  </si>
  <si>
    <t>"km 0,125 96 - 0,134 06 L" 37</t>
  </si>
  <si>
    <t>"km 0,138 06 - 0,146 16 L" 37</t>
  </si>
  <si>
    <t>"km 0,150 16 - 0,158 26 L" 37</t>
  </si>
  <si>
    <t>"km 0,162 26 - 0,170 36 L" 37</t>
  </si>
  <si>
    <t>"km 0,180 74 - 0,188 84 L" 37</t>
  </si>
  <si>
    <t>"km 0,192 84 - 0,200 94 L" 37</t>
  </si>
  <si>
    <t>"km 0,204 94 - 0,209 04 L" 37</t>
  </si>
  <si>
    <t>"km 0,213 04 - 0,221 14 L" 37</t>
  </si>
  <si>
    <t>"km 0,225 14 - 0,238 04 L" 37</t>
  </si>
  <si>
    <t>"PARKOVACÍ PLOCHY - ROZŠÍŘENÍ" 145</t>
  </si>
  <si>
    <t>"PŘEJÍŽDĚNÝ CHODNÍK" 6+8</t>
  </si>
  <si>
    <t>"SJEZDY" 135+260+15</t>
  </si>
  <si>
    <t>"CHODNÍKY" 40+30</t>
  </si>
  <si>
    <t>"VAROVNÉ PÁSY" 13</t>
  </si>
  <si>
    <t>33</t>
  </si>
  <si>
    <t>181351003</t>
  </si>
  <si>
    <t>Rozprostření a urovnání ornice v rovině nebo ve svahu sklonu do 1:5 strojně při souvislé ploše do 100 m2, tl. vrstvy do 200 mm</t>
  </si>
  <si>
    <t>1191400495</t>
  </si>
  <si>
    <t>https://podminky.urs.cz/item/CS_URS_2024_01/181351003</t>
  </si>
  <si>
    <t>"ČISTÉ TERÉNNÍ ÚPRAVY" 490</t>
  </si>
  <si>
    <t>34</t>
  </si>
  <si>
    <t>181411131</t>
  </si>
  <si>
    <t>Založení trávníku na půdě předem připravené plochy do 1000 m2 výsevem včetně utažení parkového v rovině nebo na svahu do 1:5</t>
  </si>
  <si>
    <t>-818200179</t>
  </si>
  <si>
    <t>https://podminky.urs.cz/item/CS_URS_2024_01/181411131</t>
  </si>
  <si>
    <t>35</t>
  </si>
  <si>
    <t>00572410</t>
  </si>
  <si>
    <t>osivo směs travní parková</t>
  </si>
  <si>
    <t>kg</t>
  </si>
  <si>
    <t>-371133830</t>
  </si>
  <si>
    <t>490*0,02 'Přepočtené koeficientem množství</t>
  </si>
  <si>
    <t>36</t>
  </si>
  <si>
    <t>181411132</t>
  </si>
  <si>
    <t>Založení trávníku na půdě předem připravené plochy do 1000 m2 výsevem včetně utažení parkového na svahu přes 1:5 do 1:2</t>
  </si>
  <si>
    <t>-16630938</t>
  </si>
  <si>
    <t>https://podminky.urs.cz/item/CS_URS_2024_01/181411132</t>
  </si>
  <si>
    <t>"ČISTÉ TERÉNNÍ ÚPRAVY" 960</t>
  </si>
  <si>
    <t>37</t>
  </si>
  <si>
    <t>1318963655</t>
  </si>
  <si>
    <t>960*0,02 'Přepočtené koeficientem množství</t>
  </si>
  <si>
    <t>38</t>
  </si>
  <si>
    <t>182151112</t>
  </si>
  <si>
    <t>Svahování trvalých svahů do projektovaných profilů strojně s potřebným přemístěním výkopku při svahování v zářezech v hornině třídy těžitelnosti II, skupiny 4 a 5</t>
  </si>
  <si>
    <t>-356388343</t>
  </si>
  <si>
    <t>https://podminky.urs.cz/item/CS_URS_2024_01/182151112</t>
  </si>
  <si>
    <t>"určeno z příčných řezů" 615</t>
  </si>
  <si>
    <t>39</t>
  </si>
  <si>
    <t>182251101</t>
  </si>
  <si>
    <t>Svahování trvalých svahů do projektovaných profilů strojně s potřebným přemístěním výkopku při svahování násypů v jakékoliv hornině</t>
  </si>
  <si>
    <t>530478333</t>
  </si>
  <si>
    <t>https://podminky.urs.cz/item/CS_URS_2024_01/182251101</t>
  </si>
  <si>
    <t>40</t>
  </si>
  <si>
    <t>182351023</t>
  </si>
  <si>
    <t>Rozprostření a urovnání ornice ve svahu sklonu přes 1:5 strojně při souvislé ploše do 100 m2, tl. vrstvy do 200 mm</t>
  </si>
  <si>
    <t>-1979322928</t>
  </si>
  <si>
    <t>https://podminky.urs.cz/item/CS_URS_2024_01/182351023</t>
  </si>
  <si>
    <t>Zakládání</t>
  </si>
  <si>
    <t>41</t>
  </si>
  <si>
    <t>211531111</t>
  </si>
  <si>
    <t>Výplň kamenivem do rýh odvodňovacích žeber nebo trativodů bez zhutnění, s úpravou povrchu výplně kamenivem hrubým drceným frakce 8 až 32 mm</t>
  </si>
  <si>
    <t>-1606872168</t>
  </si>
  <si>
    <t>https://podminky.urs.cz/item/CS_URS_2024_01/211531111</t>
  </si>
  <si>
    <t>"PODÉLNÁ DRENÁŽ" 0,5*0,4*360</t>
  </si>
  <si>
    <t>42</t>
  </si>
  <si>
    <t>212532111</t>
  </si>
  <si>
    <t>Lože pro trativody ze štěrkodrtě 0/22</t>
  </si>
  <si>
    <t>-1308702440</t>
  </si>
  <si>
    <t>https://podminky.urs.cz/item/CS_URS_2024_01/212532111</t>
  </si>
  <si>
    <t>"PODÉLNÁ DRENÁŽ" 0,4*0,06*360</t>
  </si>
  <si>
    <t>43</t>
  </si>
  <si>
    <t>212755214</t>
  </si>
  <si>
    <t>Trativody bez lože z drenážních trubek plastových flexibilních D 100 mm</t>
  </si>
  <si>
    <t>17842583</t>
  </si>
  <si>
    <t>https://podminky.urs.cz/item/CS_URS_2024_01/212755214</t>
  </si>
  <si>
    <t>"PODÉLNÁ DRENÁŽ" 360</t>
  </si>
  <si>
    <t>Vodorovné konstrukce</t>
  </si>
  <si>
    <t>44</t>
  </si>
  <si>
    <t>451317777</t>
  </si>
  <si>
    <t>Podklad nebo lože pod dlažbu (přídlažbu) v ploše vodorovné nebo ve sklonu do 1:5, tloušťky od 50 do 100 mm z betonu prostého</t>
  </si>
  <si>
    <t>-405978595</t>
  </si>
  <si>
    <t>https://podminky.urs.cz/item/CS_URS_2024_01/451317777</t>
  </si>
  <si>
    <t>45</t>
  </si>
  <si>
    <t>451319777</t>
  </si>
  <si>
    <t>Podklad nebo lože pod dlažbu (přídlažbu) Příplatek k cenám za každých dalších i započatých 10 mm tloušťky podkladu nebo lože z betonu prostého</t>
  </si>
  <si>
    <t>-143453993</t>
  </si>
  <si>
    <t>https://podminky.urs.cz/item/CS_URS_2024_01/451319777</t>
  </si>
  <si>
    <t>"tloušťka lože cca 0,16 m"</t>
  </si>
  <si>
    <t>"VAROVNÉ PÁSY" 13*6</t>
  </si>
  <si>
    <t>46</t>
  </si>
  <si>
    <t>452112112</t>
  </si>
  <si>
    <t>Osazení betonových dílců prstenců nebo rámů pod poklopy a mříže, výšky do 100 mm</t>
  </si>
  <si>
    <t>kus</t>
  </si>
  <si>
    <t>1292230899</t>
  </si>
  <si>
    <t>https://podminky.urs.cz/item/CS_URS_2024_01/452112112</t>
  </si>
  <si>
    <t>"ULIČNÍ VPUSTI" 3</t>
  </si>
  <si>
    <t>"km 0,002 39 L" UV1</t>
  </si>
  <si>
    <t>"km 0,032 85 L" UV2</t>
  </si>
  <si>
    <t>"km 0,351 47 L" UV3</t>
  </si>
  <si>
    <t>47</t>
  </si>
  <si>
    <t>59223864</t>
  </si>
  <si>
    <t>prstenec pro uliční vpusť vyrovnávací betonový 390x60x130mm</t>
  </si>
  <si>
    <t>1908162737</t>
  </si>
  <si>
    <t>Komunikace pozemní</t>
  </si>
  <si>
    <t>48</t>
  </si>
  <si>
    <t>564851011</t>
  </si>
  <si>
    <t>Podklad ze štěrkodrti ŠD s rozprostřením a zhutněním plochy jednotlivě do 100 m2, po zhutnění tl. 150 mm</t>
  </si>
  <si>
    <t>-1008183013</t>
  </si>
  <si>
    <t>https://podminky.urs.cz/item/CS_URS_2024_01/564851011</t>
  </si>
  <si>
    <t>"km 0,100 71 P" 45*2</t>
  </si>
  <si>
    <t>"km 0,182 83 P" 30*2</t>
  </si>
  <si>
    <t>"km 0,000 00 - 0,046 34" 48*2</t>
  </si>
  <si>
    <t>"km 0,356 90" 13*2</t>
  </si>
  <si>
    <t>"PŘEJÍŽDĚNÝ CHODNÍK" (6+8)*2</t>
  </si>
  <si>
    <t>"VAROVNÉ PÁSY" 9*2</t>
  </si>
  <si>
    <t>49</t>
  </si>
  <si>
    <t>564851111</t>
  </si>
  <si>
    <t>Podklad ze štěrkodrti ŠD s rozprostřením a zhutněním plochy přes 100 m2, po zhutnění tl. 150 mm</t>
  </si>
  <si>
    <t>691625845</t>
  </si>
  <si>
    <t>https://podminky.urs.cz/item/CS_URS_2024_01/564851111</t>
  </si>
  <si>
    <t>"km 0,000 00 - 0,356 90" 1730*2</t>
  </si>
  <si>
    <t>50</t>
  </si>
  <si>
    <t>564861011</t>
  </si>
  <si>
    <t>Podklad ze štěrkodrti ŠD s rozprostřením a zhutněním plochy jednotlivě do 100 m2, po zhutnění tl. 200 mm</t>
  </si>
  <si>
    <t>303135966</t>
  </si>
  <si>
    <t>https://podminky.urs.cz/item/CS_URS_2024_01/564861011</t>
  </si>
  <si>
    <t>"SJEZDY" 135 + 260 + 15</t>
  </si>
  <si>
    <t>"VAROVNÝ PÁS" 4</t>
  </si>
  <si>
    <t>51</t>
  </si>
  <si>
    <t>564871011</t>
  </si>
  <si>
    <t>Podklad ze štěrkodrti ŠD s rozprostřením a zhutněním plochy jednotlivě do 100 m2, po zhutnění tl. 250 mm</t>
  </si>
  <si>
    <t>2080676333</t>
  </si>
  <si>
    <t>https://podminky.urs.cz/item/CS_URS_2024_01/564871011</t>
  </si>
  <si>
    <t>52</t>
  </si>
  <si>
    <t>564910411</t>
  </si>
  <si>
    <t>Podklad nebo podsyp z asfaltového recyklátu s rozprostřením a zhutněním plochy jednotlivě do 100 m2, po zhutnění tl. 50 mm</t>
  </si>
  <si>
    <t>1716951859</t>
  </si>
  <si>
    <t>https://podminky.urs.cz/item/CS_URS_2024_01/564910411</t>
  </si>
  <si>
    <t>"SJEZD" 15</t>
  </si>
  <si>
    <t>53</t>
  </si>
  <si>
    <t>564920411</t>
  </si>
  <si>
    <t>Podklad nebo podsyp z asfaltového recyklátu s rozprostřením a zhutněním plochy jednotlivě do 100 m2, po zhutnění tl. 60 mm</t>
  </si>
  <si>
    <t>218290990</t>
  </si>
  <si>
    <t>https://podminky.urs.cz/item/CS_URS_2024_01/564920411</t>
  </si>
  <si>
    <t>"CHODNÍKY" 40</t>
  </si>
  <si>
    <t>54</t>
  </si>
  <si>
    <t>565135101</t>
  </si>
  <si>
    <t>Asfaltový beton vrstva podkladní ACP 16 (obalované kamenivo střednězrnné - OKS) s rozprostřením a zhutněním v pruhu šířky do 1,5 m, po zhutnění tl. 50 mm</t>
  </si>
  <si>
    <t>2109102043</t>
  </si>
  <si>
    <t>https://podminky.urs.cz/item/CS_URS_2024_01/565135101</t>
  </si>
  <si>
    <t>55</t>
  </si>
  <si>
    <t>565135121</t>
  </si>
  <si>
    <t>Asfaltový beton vrstva podkladní ACP 16 (obalované kamenivo střednězrnné - OKS) s rozprostřením a zhutněním v pruhu šířky přes 3 m, po zhutnění tl. 50 mm</t>
  </si>
  <si>
    <t>564776330</t>
  </si>
  <si>
    <t>https://podminky.urs.cz/item/CS_URS_2024_01/565135121</t>
  </si>
  <si>
    <t>56</t>
  </si>
  <si>
    <t>565155101</t>
  </si>
  <si>
    <t>Asfaltový beton vrstva podkladní ACP 16 (obalované kamenivo střednězrnné - OKS) s rozprostřením a zhutněním v pruhu šířky do 1,5 m, po zhutnění tl. 70 mm</t>
  </si>
  <si>
    <t>1864319734</t>
  </si>
  <si>
    <t>https://podminky.urs.cz/item/CS_URS_2024_01/565155101</t>
  </si>
  <si>
    <t>57</t>
  </si>
  <si>
    <t>577133111</t>
  </si>
  <si>
    <t>Asfaltový beton vrstva obrusná ACO 8 (ABJ) s rozprostřením a se zhutněním z nemodifikovaného asfaltu v pruhu šířky do 3 m, po zhutnění tl. 40 mm</t>
  </si>
  <si>
    <t>-2075432477</t>
  </si>
  <si>
    <t>https://podminky.urs.cz/item/CS_URS_2024_01/577133111</t>
  </si>
  <si>
    <t>58</t>
  </si>
  <si>
    <t>577134111</t>
  </si>
  <si>
    <t>Asfaltový beton vrstva obrusná ACO 11 (ABS) s rozprostřením a se zhutněním z nemodifikovaného asfaltu v pruhu šířky do 3 m tř. I (ACO 11+), po zhutnění tl. 40 mm</t>
  </si>
  <si>
    <t>-1478206199</t>
  </si>
  <si>
    <t>https://podminky.urs.cz/item/CS_URS_2024_01/577134111</t>
  </si>
  <si>
    <t>59</t>
  </si>
  <si>
    <t>577134121</t>
  </si>
  <si>
    <t>Asfaltový beton vrstva obrusná ACO 11 (ABS) s rozprostřením a se zhutněním z nemodifikovaného asfaltu v pruhu šířky přes 3 m tř. I (ACO 11+), po zhutnění tl. 40 mm</t>
  </si>
  <si>
    <t>-1588587450</t>
  </si>
  <si>
    <t>https://podminky.urs.cz/item/CS_URS_2024_01/577134121</t>
  </si>
  <si>
    <t>60</t>
  </si>
  <si>
    <t>577143111</t>
  </si>
  <si>
    <t>Asfaltový beton vrstva obrusná ACO 8 (ABJ) s rozprostřením a se zhutněním z nemodifikovaného asfaltu v pruhu šířky do 3 m, po zhutnění tl. 50 mm</t>
  </si>
  <si>
    <t>1912829037</t>
  </si>
  <si>
    <t>https://podminky.urs.cz/item/CS_URS_2024_01/577143111</t>
  </si>
  <si>
    <t>61</t>
  </si>
  <si>
    <t>577144111</t>
  </si>
  <si>
    <t>Asfaltový beton vrstva obrusná ACO 11 (ABS) s rozprostřením a se zhutněním z nemodifikovaného asfaltu v pruhu šířky do 3 m tř. I (ACO 11+), po zhutnění tl. 50 mm</t>
  </si>
  <si>
    <t>219758737</t>
  </si>
  <si>
    <t>https://podminky.urs.cz/item/CS_URS_2024_01/577144111</t>
  </si>
  <si>
    <t>62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</si>
  <si>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</si>
  <si>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</si>
  <si>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-1680380425</t>
  </si>
  <si>
    <t>https://podminky.urs.cz/item/CS_URS_2024_01/596211110</t>
  </si>
  <si>
    <t>"CHODNÍKY" 30</t>
  </si>
  <si>
    <t>63</t>
  </si>
  <si>
    <t>59245012</t>
  </si>
  <si>
    <t>dlažba zámková betonová tvaru I 200x165mm tl 60mm barevná</t>
  </si>
  <si>
    <t>868331436</t>
  </si>
  <si>
    <t>30*1,03 'Přepočtené koeficientem množství</t>
  </si>
  <si>
    <t>64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</si>
  <si>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</si>
  <si>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</si>
  <si>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1339241179</t>
  </si>
  <si>
    <t>https://podminky.urs.cz/item/CS_URS_2024_01/596211210</t>
  </si>
  <si>
    <t>"SJEZDY" 135+260</t>
  </si>
  <si>
    <t>65</t>
  </si>
  <si>
    <t>59245013</t>
  </si>
  <si>
    <t>dlažba zámková betonová tvaru I 200x165mm tl 80mm přírodní</t>
  </si>
  <si>
    <t>-1939836054</t>
  </si>
  <si>
    <t>445*1,03 'Přepočtené koeficientem množství</t>
  </si>
  <si>
    <t>66</t>
  </si>
  <si>
    <t>596412210</t>
  </si>
  <si>
    <t>Kladení dlažby z betonových vegetačních dlaždic pozemních komunikací s ložem z kameniva těženého nebo drceného tl. do 50 mm, s vyplněním spár a vegetačních otvorů, s hutněním vibrováním tl. 80 mm, pro plochy do 50 m2</t>
  </si>
  <si>
    <t>-1210791472</t>
  </si>
  <si>
    <t>https://podminky.urs.cz/item/CS_URS_2024_01/596412210</t>
  </si>
  <si>
    <t>67</t>
  </si>
  <si>
    <t>59245035</t>
  </si>
  <si>
    <t>dlažba plošná vegetační betonová 200x200mm tl 80mm přírodní</t>
  </si>
  <si>
    <t>345336549</t>
  </si>
  <si>
    <t>"viz položka kladení" 403</t>
  </si>
  <si>
    <t>403*1,03 'Přepočtené koeficientem množství</t>
  </si>
  <si>
    <t>68</t>
  </si>
  <si>
    <t>59245036</t>
  </si>
  <si>
    <t>dlažba plošná vegetační betonová 200x200mm tl 80mm barevná</t>
  </si>
  <si>
    <t>1273697388</t>
  </si>
  <si>
    <t>"viz položka kladení"</t>
  </si>
  <si>
    <t>"V 10b" 4</t>
  </si>
  <si>
    <t>4*1,03 'Přepočtené koeficientem množství</t>
  </si>
  <si>
    <t>69</t>
  </si>
  <si>
    <t>58337401</t>
  </si>
  <si>
    <t>kamenivo dekorační (kačírek) frakce 8/16</t>
  </si>
  <si>
    <t>1512634835</t>
  </si>
  <si>
    <t>70</t>
  </si>
  <si>
    <t>596841120</t>
  </si>
  <si>
    <t>Kladení dlažby z betonových nebo kameninových dlaždic komunikací pro pěší s vyplněním spár a se smetením přebytečného materiálu na vzdálenost do 3 m s ložem z cementové malty tl. do 30 mm velikosti dlaždic do 0,09 m2 (bez zámku), pro plochy do 50 m2</t>
  </si>
  <si>
    <t>-299962373</t>
  </si>
  <si>
    <t>https://podminky.urs.cz/item/CS_URS_2024_01/596841120</t>
  </si>
  <si>
    <t>71</t>
  </si>
  <si>
    <t>59245226</t>
  </si>
  <si>
    <t>dlažba pro nevidomé betonová 200x100mm tl 80mm barevná</t>
  </si>
  <si>
    <t>-39253868</t>
  </si>
  <si>
    <t>13*1,03 'Přepočtené koeficientem množství</t>
  </si>
  <si>
    <t>Trubní vedení</t>
  </si>
  <si>
    <t>72</t>
  </si>
  <si>
    <t>895941301</t>
  </si>
  <si>
    <t>Osazení vpusti uliční z betonových dílců DN 450 dno s výtokem</t>
  </si>
  <si>
    <t>-1626991957</t>
  </si>
  <si>
    <t>https://podminky.urs.cz/item/CS_URS_2024_01/895941301</t>
  </si>
  <si>
    <t>"celkem" 3</t>
  </si>
  <si>
    <t>73</t>
  </si>
  <si>
    <t>59224497</t>
  </si>
  <si>
    <t>vpusť uliční DN 450 kaliště s odtokem 150mm PVC 450/250x50mm</t>
  </si>
  <si>
    <t>2074040913</t>
  </si>
  <si>
    <t>74</t>
  </si>
  <si>
    <t>895941313</t>
  </si>
  <si>
    <t>Osazení vpusti uliční z betonových dílců DN 450 skruž horní 295 mm</t>
  </si>
  <si>
    <t>1851656314</t>
  </si>
  <si>
    <t>https://podminky.urs.cz/item/CS_URS_2024_01/895941313</t>
  </si>
  <si>
    <t>75</t>
  </si>
  <si>
    <t>59223857</t>
  </si>
  <si>
    <t>skruž betonová horní pro uliční vpusť 450x295x50mm</t>
  </si>
  <si>
    <t>-1224935665</t>
  </si>
  <si>
    <t>76</t>
  </si>
  <si>
    <t>895941323</t>
  </si>
  <si>
    <t>Osazení vpusti uliční z betonových dílců DN 450 skruž středová 570 mm</t>
  </si>
  <si>
    <t>176100856</t>
  </si>
  <si>
    <t>https://podminky.urs.cz/item/CS_URS_2024_01/895941323</t>
  </si>
  <si>
    <t>77</t>
  </si>
  <si>
    <t>59224488</t>
  </si>
  <si>
    <t>skruž betonová středová pro uliční vpusť 450x570x50mm</t>
  </si>
  <si>
    <t>433410093</t>
  </si>
  <si>
    <t>78</t>
  </si>
  <si>
    <t>899132121</t>
  </si>
  <si>
    <t>Výměna (výšková úprava) poklopu kanalizačního s rámem pevným s ošetřením podkladních vrstev hloubky do 25 cm</t>
  </si>
  <si>
    <t>1002070480</t>
  </si>
  <si>
    <t>https://podminky.urs.cz/item/CS_URS_2024_01/899132121</t>
  </si>
  <si>
    <t>"stáv. kanal. šachty v trase" 6</t>
  </si>
  <si>
    <t>79</t>
  </si>
  <si>
    <t>28661935</t>
  </si>
  <si>
    <t>poklop šachtový litinový DN 600 pro třídu zatížení D400</t>
  </si>
  <si>
    <t>1197983188</t>
  </si>
  <si>
    <t>80</t>
  </si>
  <si>
    <t>899132212</t>
  </si>
  <si>
    <t>Výměna (výšková úprava) poklopu vodovodního samonivelačního nebo pevného šoupátkového</t>
  </si>
  <si>
    <t>380180388</t>
  </si>
  <si>
    <t>https://podminky.urs.cz/item/CS_URS_2024_01/899132212</t>
  </si>
  <si>
    <t>"stáv. vodovod. uzávěry a šoupata v trase" 2</t>
  </si>
  <si>
    <t>81</t>
  </si>
  <si>
    <t>55241104</t>
  </si>
  <si>
    <t>poklop šoupátkový litinový bez ventilace tř D400 v samonivelačním rámu</t>
  </si>
  <si>
    <t>188739445</t>
  </si>
  <si>
    <t>82</t>
  </si>
  <si>
    <t>899204112</t>
  </si>
  <si>
    <t>Osazení mříží litinových včetně rámů a košů na bahno pro třídu zatížení D400, E600</t>
  </si>
  <si>
    <t>692561554</t>
  </si>
  <si>
    <t>https://podminky.urs.cz/item/CS_URS_2024_01/899204112</t>
  </si>
  <si>
    <t>83</t>
  </si>
  <si>
    <t>55242320</t>
  </si>
  <si>
    <t>mříž vtoková litinová plochá 500x500mm</t>
  </si>
  <si>
    <t>-1044243188</t>
  </si>
  <si>
    <t>84</t>
  </si>
  <si>
    <t>59223871</t>
  </si>
  <si>
    <t>koš vysoký pro uliční vpusti žárově Pz plech pro rám 500/500mm</t>
  </si>
  <si>
    <t>1619477458</t>
  </si>
  <si>
    <t>Ostatní konstrukce a práce, bourání</t>
  </si>
  <si>
    <t>85</t>
  </si>
  <si>
    <t>913121111</t>
  </si>
  <si>
    <t>Montáž a demontáž dočasných dopravních značek kompletních značek vč. podstavce a sloupku základních</t>
  </si>
  <si>
    <t>-1774686176</t>
  </si>
  <si>
    <t>https://podminky.urs.cz/item/CS_URS_2024_01/913121111</t>
  </si>
  <si>
    <t>"viz příloha PD - Dopravní opatření během stavby"</t>
  </si>
  <si>
    <t>"B 1" 2</t>
  </si>
  <si>
    <t>"E 13" 2</t>
  </si>
  <si>
    <t>"A 15" 6</t>
  </si>
  <si>
    <t>"C 4b" 1</t>
  </si>
  <si>
    <t>86</t>
  </si>
  <si>
    <t>913121211</t>
  </si>
  <si>
    <t>Montáž a demontáž dočasných dopravních značek Příplatek za první a každý další den použití dočasných dopravních značek k ceně 12-1111</t>
  </si>
  <si>
    <t>-863224083</t>
  </si>
  <si>
    <t>https://podminky.urs.cz/item/CS_URS_2024_01/913121211</t>
  </si>
  <si>
    <t>"předpokládaná doba výstavby cca 90 dní"</t>
  </si>
  <si>
    <t>90*11</t>
  </si>
  <si>
    <t>87</t>
  </si>
  <si>
    <t>913221113</t>
  </si>
  <si>
    <t>Montáž a demontáž dočasných dopravních zábran světelných včetně zásobníku na akumulátor, šířky 3 m, 5 světel</t>
  </si>
  <si>
    <t>247412494</t>
  </si>
  <si>
    <t>https://podminky.urs.cz/item/CS_URS_2024_01/913221113</t>
  </si>
  <si>
    <t>"Z 2 + S 7" 4</t>
  </si>
  <si>
    <t>88</t>
  </si>
  <si>
    <t>913221213</t>
  </si>
  <si>
    <t>Montáž a demontáž dočasných dopravních zábran Příplatek za první a každý další den použití dočasných dopravních zábran k ceně 22-1113</t>
  </si>
  <si>
    <t>826625223</t>
  </si>
  <si>
    <t>https://podminky.urs.cz/item/CS_URS_2024_01/913221213</t>
  </si>
  <si>
    <t>90*4</t>
  </si>
  <si>
    <t>89</t>
  </si>
  <si>
    <t>913321111</t>
  </si>
  <si>
    <t>Montáž a demontáž dočasných dopravních vodících zařízení směrové desky základní</t>
  </si>
  <si>
    <t>-484341396</t>
  </si>
  <si>
    <t>https://podminky.urs.cz/item/CS_URS_2024_01/913321111</t>
  </si>
  <si>
    <t>"Z 4" 15</t>
  </si>
  <si>
    <t>90</t>
  </si>
  <si>
    <t>913321211</t>
  </si>
  <si>
    <t>Montáž a demontáž dočasných dopravních vodících zařízení Příplatek za první a každý další den použití dočasných dopravních vodících zařízení k ceně 32-1111</t>
  </si>
  <si>
    <t>444825172</t>
  </si>
  <si>
    <t>https://podminky.urs.cz/item/CS_URS_2024_01/913321211</t>
  </si>
  <si>
    <t>90*15</t>
  </si>
  <si>
    <t>91</t>
  </si>
  <si>
    <t>914111111</t>
  </si>
  <si>
    <t>Montáž svislé dopravní značky základní velikosti do 1 m2 objímkami na sloupky nebo konzoly</t>
  </si>
  <si>
    <t>-1303222021</t>
  </si>
  <si>
    <t>https://podminky.urs.cz/item/CS_URS_2024_01/914111111</t>
  </si>
  <si>
    <t>"viz příloha PD - Trvalé dopravní značení"</t>
  </si>
  <si>
    <t>"IP 12" 1</t>
  </si>
  <si>
    <t>"IZ 5a" 2</t>
  </si>
  <si>
    <t>"IZ 5b" 2</t>
  </si>
  <si>
    <t>92</t>
  </si>
  <si>
    <t>40445625</t>
  </si>
  <si>
    <t>informativní značky provozní IP8, IP9, IP11-IP13 500x700mm</t>
  </si>
  <si>
    <t>-1880347922</t>
  </si>
  <si>
    <t>"viz položka montáž"</t>
  </si>
  <si>
    <t>93</t>
  </si>
  <si>
    <t>40445654</t>
  </si>
  <si>
    <t>informativní značky zónové IZ5 1000x750mm</t>
  </si>
  <si>
    <t>-1033935270</t>
  </si>
  <si>
    <t>94</t>
  </si>
  <si>
    <t>914511112</t>
  </si>
  <si>
    <t>Montáž sloupku dopravních značek délky do 3,5 m do hliníkové patky pro sloupek D 60 mm</t>
  </si>
  <si>
    <t>-1769233089</t>
  </si>
  <si>
    <t>https://podminky.urs.cz/item/CS_URS_2024_01/914511112</t>
  </si>
  <si>
    <t>"IZ 5a + IZ 5b" 2</t>
  </si>
  <si>
    <t>95</t>
  </si>
  <si>
    <t>40445225</t>
  </si>
  <si>
    <t>sloupek pro dopravní značku Zn D 60mm v 3,5m</t>
  </si>
  <si>
    <t>-1240315320</t>
  </si>
  <si>
    <t>96</t>
  </si>
  <si>
    <t>40445240</t>
  </si>
  <si>
    <t>patka pro sloupek Al D 60mm</t>
  </si>
  <si>
    <t>1885442529</t>
  </si>
  <si>
    <t>97</t>
  </si>
  <si>
    <t>40445256</t>
  </si>
  <si>
    <t>svorka upínací na sloupek dopravní značky D 60mm</t>
  </si>
  <si>
    <t>593874192</t>
  </si>
  <si>
    <t>3*3 'Přepočtené koeficientem množství</t>
  </si>
  <si>
    <t>98</t>
  </si>
  <si>
    <t>40445253</t>
  </si>
  <si>
    <t>víčko plastové na sloupek D 60mm</t>
  </si>
  <si>
    <t>1477101432</t>
  </si>
  <si>
    <t>99</t>
  </si>
  <si>
    <t>915231112</t>
  </si>
  <si>
    <t>Vodorovné dopravní značení stříkaným plastem přechody pro chodce, šipky, symboly nápisy bílé retroreflexní</t>
  </si>
  <si>
    <t>-46841797</t>
  </si>
  <si>
    <t>https://podminky.urs.cz/item/CS_URS_2024_01/915231112</t>
  </si>
  <si>
    <t>"V 10f" 1</t>
  </si>
  <si>
    <t>100</t>
  </si>
  <si>
    <t>915621111</t>
  </si>
  <si>
    <t>Předznačení pro vodorovné značení stříkané barvou nebo prováděné z nátěrových hmot plošné šipky, symboly, nápisy</t>
  </si>
  <si>
    <t>-693595622</t>
  </si>
  <si>
    <t>https://podminky.urs.cz/item/CS_URS_2024_01/915621111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</si>
  <si>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</si>
  <si>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</si>
  <si>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-301841812</t>
  </si>
  <si>
    <t>https://podminky.urs.cz/item/CS_URS_2024_01/916111123</t>
  </si>
  <si>
    <t>"PŘÍDLAŽBA"</t>
  </si>
  <si>
    <t>"km 0,000 00 - 0,046 34" 46,5</t>
  </si>
  <si>
    <t>102</t>
  </si>
  <si>
    <t>58381007</t>
  </si>
  <si>
    <t>kostka štípaná dlažební žula drobná 8/10</t>
  </si>
  <si>
    <t>1284335692</t>
  </si>
  <si>
    <t>46,5*0,102 'Přepočtené koeficientem množství</t>
  </si>
  <si>
    <t>103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</si>
  <si>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</si>
  <si>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</si>
  <si>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12694606</t>
  </si>
  <si>
    <t>https://podminky.urs.cz/item/CS_URS_2024_01/916131113</t>
  </si>
  <si>
    <t>"km 0,356 90" 14</t>
  </si>
  <si>
    <t>104</t>
  </si>
  <si>
    <t>58380004</t>
  </si>
  <si>
    <t>obrubník kamenný žulový přímý 1000x250x200mm (získán v trase)</t>
  </si>
  <si>
    <t>-1654673122</t>
  </si>
  <si>
    <t>14*1,02 'Přepočtené koeficientem množství</t>
  </si>
  <si>
    <t>105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</si>
  <si>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</si>
  <si>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</si>
  <si>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457073098</t>
  </si>
  <si>
    <t>https://podminky.urs.cz/item/CS_URS_2024_01/916131213</t>
  </si>
  <si>
    <t>"nájezdové" 266</t>
  </si>
  <si>
    <t>"přechodové L/P" 20</t>
  </si>
  <si>
    <t>"délky 0,5 m" 35</t>
  </si>
  <si>
    <t>"délky 1 m" 530</t>
  </si>
  <si>
    <t>"R 1" 1,57*36</t>
  </si>
  <si>
    <t>"R 2" 3,14*24</t>
  </si>
  <si>
    <t>106</t>
  </si>
  <si>
    <t>59217026</t>
  </si>
  <si>
    <t>obrubník silniční betonový 500x150x250mm</t>
  </si>
  <si>
    <t>192971386</t>
  </si>
  <si>
    <t>"viz položka osazení" 35</t>
  </si>
  <si>
    <t>107</t>
  </si>
  <si>
    <t>59217029</t>
  </si>
  <si>
    <t>obrubník silniční betonový nájezdový 1000x150x150mm</t>
  </si>
  <si>
    <t>-400174761</t>
  </si>
  <si>
    <t>"viz položka osazení" 266</t>
  </si>
  <si>
    <t>108</t>
  </si>
  <si>
    <t>59217030</t>
  </si>
  <si>
    <t>obrubník silniční betonový přechodový 1000x150x150-250mm</t>
  </si>
  <si>
    <t>-596726889</t>
  </si>
  <si>
    <t>"viz položka osazení" 20</t>
  </si>
  <si>
    <t>109</t>
  </si>
  <si>
    <t>59217031</t>
  </si>
  <si>
    <t>obrubník silniční betonový 1000x150x250mm</t>
  </si>
  <si>
    <t>763132543</t>
  </si>
  <si>
    <t>"viz položka osazení" 530</t>
  </si>
  <si>
    <t>110</t>
  </si>
  <si>
    <t>59217035</t>
  </si>
  <si>
    <t>obrubník betonový obloukový vnější 780x150x250mm</t>
  </si>
  <si>
    <t>-963392169</t>
  </si>
  <si>
    <t>"viz položka osazení"</t>
  </si>
  <si>
    <t>111</t>
  </si>
  <si>
    <t>-126205410</t>
  </si>
  <si>
    <t>112</t>
  </si>
  <si>
    <t>58380001</t>
  </si>
  <si>
    <t>krajník kamenný žulový silniční 130x200x300-800mm</t>
  </si>
  <si>
    <t>2068310351</t>
  </si>
  <si>
    <t>46,5*1,02 'Přepočtené koeficientem množství</t>
  </si>
  <si>
    <t>113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</si>
  <si>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</si>
  <si>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</si>
  <si>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34941162</t>
  </si>
  <si>
    <t>https://podminky.urs.cz/item/CS_URS_2024_01/916132113</t>
  </si>
  <si>
    <t>"km 0,000 00 - 0,356 90 L" 547,5</t>
  </si>
  <si>
    <t>"km 0,000 00 - 0,356 90 P" 516</t>
  </si>
  <si>
    <t>"KOLEM UV"</t>
  </si>
  <si>
    <t>0,5*3*3</t>
  </si>
  <si>
    <t>"LINKA" 129</t>
  </si>
  <si>
    <t>114</t>
  </si>
  <si>
    <t>59245020</t>
  </si>
  <si>
    <t>dlažba skladebná betonová 200x100mm tl 80mm přírodní</t>
  </si>
  <si>
    <t>-1417600798</t>
  </si>
  <si>
    <t>1197*0,102 'Přepočtené koeficientem množství</t>
  </si>
  <si>
    <t>115</t>
  </si>
  <si>
    <t>916331112</t>
  </si>
  <si>
    <t>Osazení zahradního obrubníku betonového s ložem tl. od 50 do 100 mm z betonu prostého tř. C 12/15 s boční opěrou z betonu prostého tř. C 12/15</t>
  </si>
  <si>
    <t>-282943585</t>
  </si>
  <si>
    <t>https://podminky.urs.cz/item/CS_URS_2024_01/916331112</t>
  </si>
  <si>
    <t>"CHODNÍKY" 51</t>
  </si>
  <si>
    <t>"km 0,000 00 - 0,046 34" 41</t>
  </si>
  <si>
    <t>"km 0,356 90" 11</t>
  </si>
  <si>
    <t>"km 0,062 88 - 0,067 88" 5+5</t>
  </si>
  <si>
    <t>"km 0,173 57 - 0,178 57" 5+5</t>
  </si>
  <si>
    <t>116</t>
  </si>
  <si>
    <t>59217008</t>
  </si>
  <si>
    <t>obrubník parkový betonový 1000x80x200mm</t>
  </si>
  <si>
    <t>-366384552</t>
  </si>
  <si>
    <t>117</t>
  </si>
  <si>
    <t>59217044</t>
  </si>
  <si>
    <t>obrubník parkový betonový 1000x80x250mm přírodní</t>
  </si>
  <si>
    <t>1852678138</t>
  </si>
  <si>
    <t>"CHODNÍKY"</t>
  </si>
  <si>
    <t>118</t>
  </si>
  <si>
    <t>916991121</t>
  </si>
  <si>
    <t>Lože pod obrubníky, krajníky nebo obruby z dlažebních kostek z betonu prostého</t>
  </si>
  <si>
    <t>1673545481</t>
  </si>
  <si>
    <t>https://podminky.urs.cz/item/CS_URS_2024_01/916991121</t>
  </si>
  <si>
    <t>"tloušťka lože cca 0,15 m"</t>
  </si>
  <si>
    <t>0,5*0,05*1043,5</t>
  </si>
  <si>
    <t>119</t>
  </si>
  <si>
    <t>919731122</t>
  </si>
  <si>
    <t>Zarovnání styčné plochy podkladu nebo krytu podél vybourané části komunikace nebo zpevněné plochy živičné tl. přes 50 do 100 mm</t>
  </si>
  <si>
    <t>-1056676956</t>
  </si>
  <si>
    <t>https://podminky.urs.cz/item/CS_URS_2024_01/919731122</t>
  </si>
  <si>
    <t>"KOMUNIKACE" 56+21</t>
  </si>
  <si>
    <t>"CHODNÍKY" 1,5+3</t>
  </si>
  <si>
    <t>120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</si>
  <si>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</si>
  <si>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</si>
  <si>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-1420690873</t>
  </si>
  <si>
    <t>https://podminky.urs.cz/item/CS_URS_2024_01/919732211</t>
  </si>
  <si>
    <t>121</t>
  </si>
  <si>
    <t>919735112</t>
  </si>
  <si>
    <t>Řezání stávajícího živičného krytu nebo podkladu hloubky přes 50 do 100 mm</t>
  </si>
  <si>
    <t>-1391535090</t>
  </si>
  <si>
    <t>https://podminky.urs.cz/item/CS_URS_2024_01/919735112</t>
  </si>
  <si>
    <t>122</t>
  </si>
  <si>
    <t>935932321</t>
  </si>
  <si>
    <t>Odvodňovací plastový žlab pro třídu zatížení C 250 vnitřní šířky 150 mm s krycím roštem můstkovým z litiny</t>
  </si>
  <si>
    <t>-1071909431</t>
  </si>
  <si>
    <t>https://podminky.urs.cz/item/CS_URS_2024_01/935932321</t>
  </si>
  <si>
    <t>"km 0,241 64 - 0,298 64 L" 57</t>
  </si>
  <si>
    <t>123</t>
  </si>
  <si>
    <t>935932627</t>
  </si>
  <si>
    <t>Odvodňovací plastový žlab svislé odtokové hrdlo pro žlab vnitřní šířky 150 mm z plastu</t>
  </si>
  <si>
    <t>-1621830177</t>
  </si>
  <si>
    <t>https://podminky.urs.cz/item/CS_URS_2024_01/935932627</t>
  </si>
  <si>
    <t>"km 0,241 64 - 0,298 64" 1</t>
  </si>
  <si>
    <t>124</t>
  </si>
  <si>
    <t>935932633</t>
  </si>
  <si>
    <t>Odvodňovací plastový žlab sifon + sítko pro žlab vnitřní šířky 150 mm z plastu a pozinkové oceli</t>
  </si>
  <si>
    <t>-965138069</t>
  </si>
  <si>
    <t>https://podminky.urs.cz/item/CS_URS_2024_01/935932633</t>
  </si>
  <si>
    <t>125</t>
  </si>
  <si>
    <t>938908411</t>
  </si>
  <si>
    <t>Čištění vozovek splachováním vodou povrchu podkladu nebo krytu živičného, betonového nebo dlážděného</t>
  </si>
  <si>
    <t>-2029232026</t>
  </si>
  <si>
    <t>https://podminky.urs.cz/item/CS_URS_2024_01/938908411</t>
  </si>
  <si>
    <t>"během a po skončení stav. prací"</t>
  </si>
  <si>
    <t>"kryt navazujících MK" 2250</t>
  </si>
  <si>
    <t>126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</si>
  <si>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</si>
  <si>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</si>
  <si>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277537746</t>
  </si>
  <si>
    <t>https://podminky.urs.cz/item/CS_URS_2024_01/938909311</t>
  </si>
  <si>
    <t>127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</si>
  <si>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</si>
  <si>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</si>
  <si>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-345818517</t>
  </si>
  <si>
    <t>https://podminky.urs.cz/item/CS_URS_2024_01/979024443</t>
  </si>
  <si>
    <t>"žulové obrubníky získané v trase" 14</t>
  </si>
  <si>
    <t>128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</si>
  <si>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</si>
  <si>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</si>
  <si>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-688360508</t>
  </si>
  <si>
    <t>https://podminky.urs.cz/item/CS_URS_2024_01/979054451</t>
  </si>
  <si>
    <t>"beton. tvarovka" 4</t>
  </si>
  <si>
    <t>129</t>
  </si>
  <si>
    <t>979071112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</si>
  <si>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živicí nebo cementovou maltou</t>
  </si>
  <si>
    <t>-570125917</t>
  </si>
  <si>
    <t>https://podminky.urs.cz/item/CS_URS_2024_01/979071112</t>
  </si>
  <si>
    <t>"žulová kostka 16 získaná v trase" 12,5</t>
  </si>
  <si>
    <t>12,5*0,17 'Přepočtené koeficientem množství</t>
  </si>
  <si>
    <t>130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</si>
  <si>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</si>
  <si>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živicí nebo cementovou maltou</t>
  </si>
  <si>
    <t>-1888181319</t>
  </si>
  <si>
    <t>https://podminky.urs.cz/item/CS_URS_2024_01/979071122</t>
  </si>
  <si>
    <t>"žulová kostka 10 získaná v trase" 3</t>
  </si>
  <si>
    <t>3*0,1 'Přepočtené koeficientem množství</t>
  </si>
  <si>
    <t>997</t>
  </si>
  <si>
    <t>Přesun sutě</t>
  </si>
  <si>
    <t>131</t>
  </si>
  <si>
    <t>997221551</t>
  </si>
  <si>
    <t>Vodorovná doprava suti bez naložení, ale se složením a s hrubým urovnáním ze sypkých materiálů, na vzdálenost do 1 km</t>
  </si>
  <si>
    <t>-1406214362</t>
  </si>
  <si>
    <t>https://podminky.urs.cz/item/CS_URS_2024_01/997221551</t>
  </si>
  <si>
    <t>"štěrk, štět" 486,6</t>
  </si>
  <si>
    <t>"materiál z čištění vozovky" 67,5</t>
  </si>
  <si>
    <t>132</t>
  </si>
  <si>
    <t>997221559</t>
  </si>
  <si>
    <t>Vodorovná doprava suti bez naložení, ale se složením a s hrubým urovnáním Příplatek k ceně za každý další započatý 1 km přes 1 km</t>
  </si>
  <si>
    <t>516684660</t>
  </si>
  <si>
    <t>https://podminky.urs.cz/item/CS_URS_2024_01/997221559</t>
  </si>
  <si>
    <t>"štěrk, štět do 11 km" 10*486,6</t>
  </si>
  <si>
    <t>"materiál z čištění vozovky do 11 km" 10*67,5</t>
  </si>
  <si>
    <t>133</t>
  </si>
  <si>
    <t>997221561</t>
  </si>
  <si>
    <t>Vodorovná doprava suti bez naložení, ale se složením a s hrubým urovnáním z kusových materiálů, na vzdálenost do 1 km</t>
  </si>
  <si>
    <t>511961560</t>
  </si>
  <si>
    <t>https://podminky.urs.cz/item/CS_URS_2024_01/997221561</t>
  </si>
  <si>
    <t>"živičné kry" 36,8</t>
  </si>
  <si>
    <t>"beton. kry" 31,9</t>
  </si>
  <si>
    <t>134</t>
  </si>
  <si>
    <t>997221569</t>
  </si>
  <si>
    <t>-1985394774</t>
  </si>
  <si>
    <t>https://podminky.urs.cz/item/CS_URS_2024_01/997221569</t>
  </si>
  <si>
    <t>"živičné kry do 11 km" 10*36,8</t>
  </si>
  <si>
    <t>"beton. kry do 11 km" 10*31,9</t>
  </si>
  <si>
    <t>135</t>
  </si>
  <si>
    <t>997221571</t>
  </si>
  <si>
    <t>Vodorovná doprava vybouraných hmot bez naložení, ale se složením a s hrubým urovnáním na vzdálenost do 1 km</t>
  </si>
  <si>
    <t>1163322804</t>
  </si>
  <si>
    <t>https://podminky.urs.cz/item/CS_URS_2024_01/997221571</t>
  </si>
  <si>
    <t>"žul. obrubníky" 4,1</t>
  </si>
  <si>
    <t>"žul. kostka 16" 1,45</t>
  </si>
  <si>
    <t>"žul. kostka 10" 0,35</t>
  </si>
  <si>
    <t>136</t>
  </si>
  <si>
    <t>997221579</t>
  </si>
  <si>
    <t>Vodorovná doprava vybouraných hmot bez naložení, ale se složením a s hrubým urovnáním na vzdálenost Příplatek k ceně za každý další započatý 1 km přes 1 km</t>
  </si>
  <si>
    <t>854760267</t>
  </si>
  <si>
    <t>https://podminky.urs.cz/item/CS_URS_2024_01/997221579</t>
  </si>
  <si>
    <t>"na dočasnou skládku a zpět"</t>
  </si>
  <si>
    <t>"žul. obrubníky do 1 km" 1*4,1</t>
  </si>
  <si>
    <t>"žul. kostka 16 do 1 km" 1*1,45</t>
  </si>
  <si>
    <t>"žul. kostka 10 do 1 km" 1*0,35</t>
  </si>
  <si>
    <t>137</t>
  </si>
  <si>
    <t>997221861</t>
  </si>
  <si>
    <t>Poplatek za uložení stavebního odpadu na recyklační skládce (skládkovné) z prostého betonu zatříděného do Katalogu odpadů pod kódem 17 01 01</t>
  </si>
  <si>
    <t>-957849924</t>
  </si>
  <si>
    <t>https://podminky.urs.cz/item/CS_URS_2024_01/997221861</t>
  </si>
  <si>
    <t>138</t>
  </si>
  <si>
    <t>997221873</t>
  </si>
  <si>
    <t>-2077338034</t>
  </si>
  <si>
    <t>https://podminky.urs.cz/item/CS_URS_2024_01/997221873</t>
  </si>
  <si>
    <t>139</t>
  </si>
  <si>
    <t>997221875</t>
  </si>
  <si>
    <t>Poplatek za uložení stavebního odpadu na recyklační skládce (skládkovné) asfaltového bez obsahu dehtu zatříděného do Katalogu odpadů pod kódem 17 03 02</t>
  </si>
  <si>
    <t>1738738308</t>
  </si>
  <si>
    <t>https://podminky.urs.cz/item/CS_URS_2024_01/997221875</t>
  </si>
  <si>
    <t>998</t>
  </si>
  <si>
    <t>Přesun hmot</t>
  </si>
  <si>
    <t>140</t>
  </si>
  <si>
    <t>998225111</t>
  </si>
  <si>
    <t>Přesun hmot pro komunikace s krytem z kameniva, monolitickým betonovým nebo živičným dopravní vzdálenost do 200 m jakékoliv délky objektu</t>
  </si>
  <si>
    <t>1165149789</t>
  </si>
  <si>
    <t>https://podminky.urs.cz/item/CS_URS_2024_01/998225111</t>
  </si>
  <si>
    <t>901 -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</si>
  <si>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</si>
  <si>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</si>
  <si>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</si>
  <si>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</si>
  <si>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</si>
  <si>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</si>
  <si>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</si>
  <si>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</si>
  <si>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</si>
  <si>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</si>
  <si>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</si>
  <si>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komplet</t>
  </si>
  <si>
    <t>1024</t>
  </si>
  <si>
    <t>-1113880065</t>
  </si>
  <si>
    <t>https://podminky.urs.cz/item/CS_URS_2024_01/012103000</t>
  </si>
  <si>
    <t>"vytýčení stavby a podzemních inž. sítí" 1</t>
  </si>
  <si>
    <t>012203000</t>
  </si>
  <si>
    <t>Geodetické práce při provádění stavby</t>
  </si>
  <si>
    <t>523812303</t>
  </si>
  <si>
    <t>https://podminky.urs.cz/item/CS_URS_2024_01/012203000</t>
  </si>
  <si>
    <t>"polohopisné a výškopisné zaměření stavebních objektů SO 301 a SO 401" 1</t>
  </si>
  <si>
    <t>012303000</t>
  </si>
  <si>
    <t>Geodetické práce po výstavbě</t>
  </si>
  <si>
    <t>-1333954047</t>
  </si>
  <si>
    <t>https://podminky.urs.cz/item/CS_URS_2024_01/012303000</t>
  </si>
  <si>
    <t>"polohopisné a výškopisné zaměření skutečného provedení stavby" 1</t>
  </si>
  <si>
    <t>012403000</t>
  </si>
  <si>
    <t>Kartografické práce</t>
  </si>
  <si>
    <t>897242512</t>
  </si>
  <si>
    <t>https://podminky.urs.cz/item/CS_URS_2024_01/012403000</t>
  </si>
  <si>
    <t>"geometrické plány" 1</t>
  </si>
  <si>
    <t>"(dle potřeby)"</t>
  </si>
  <si>
    <t>013254000</t>
  </si>
  <si>
    <t>Dokumentace skutečného provedení stavby</t>
  </si>
  <si>
    <t>74322795</t>
  </si>
  <si>
    <t>https://podminky.urs.cz/item/CS_URS_2024_01/013254000</t>
  </si>
  <si>
    <t>"na základě geodetického polohopisného a výškopisného zaměření" 4</t>
  </si>
  <si>
    <t>"(v případě potřeby)"</t>
  </si>
  <si>
    <t>VRN3</t>
  </si>
  <si>
    <t>Zařízení staveniště</t>
  </si>
  <si>
    <t>032103000</t>
  </si>
  <si>
    <t>Náklady na stavební buňky</t>
  </si>
  <si>
    <t>764661778</t>
  </si>
  <si>
    <t>https://podminky.urs.cz/item/CS_URS_2024_01/032103000</t>
  </si>
  <si>
    <t>"stavební buňka" 1</t>
  </si>
  <si>
    <t>"mobilní WC" 1</t>
  </si>
  <si>
    <t>034503000</t>
  </si>
  <si>
    <t>Informační tabule na staveništi</t>
  </si>
  <si>
    <t>674186591</t>
  </si>
  <si>
    <t>https://podminky.urs.cz/item/CS_URS_2024_01/034503000</t>
  </si>
  <si>
    <t>"výstražné a informační tabule" 6</t>
  </si>
  <si>
    <t>039103000</t>
  </si>
  <si>
    <t>Rozebrání, bourání a odvoz zařízení staveniště</t>
  </si>
  <si>
    <t>-495537627</t>
  </si>
  <si>
    <t>https://podminky.urs.cz/item/CS_URS_2024_01/039103000</t>
  </si>
  <si>
    <t>VRN4</t>
  </si>
  <si>
    <t>Inženýrská činnost</t>
  </si>
  <si>
    <t>043144000</t>
  </si>
  <si>
    <t>Zkoušky těsnosti</t>
  </si>
  <si>
    <t>1943940284</t>
  </si>
  <si>
    <t>https://podminky.urs.cz/item/CS_URS_2024_01/043144000</t>
  </si>
  <si>
    <t>"stavební objekt SO 301" 1</t>
  </si>
  <si>
    <t>043154000</t>
  </si>
  <si>
    <t>Zkoušky hutnicí</t>
  </si>
  <si>
    <t>-1839840581</t>
  </si>
  <si>
    <t>https://podminky.urs.cz/item/CS_URS_2024_01/043154000</t>
  </si>
  <si>
    <t>"dle TKP staveb pozemních komunikací" 1</t>
  </si>
  <si>
    <t>VRN9</t>
  </si>
  <si>
    <t>Ostatní náklady</t>
  </si>
  <si>
    <t>094002000</t>
  </si>
  <si>
    <t>Ostatní náklady související s výstavbou</t>
  </si>
  <si>
    <t>644772496</t>
  </si>
  <si>
    <t>https://podminky.urs.cz/item/CS_URS_2024_01/094002000</t>
  </si>
  <si>
    <t>"dodatečná úprava stáv. podzemních inž. sítí" 1</t>
  </si>
  <si>
    <t>"(dle požadavků správců jednotlivých sítí - Cetin a.s., ČEZ Distribuce a.s.)"</t>
  </si>
  <si>
    <t>"odstranění městského mobiliáře popř. dalších objektů v místě navržené stavby" 1</t>
  </si>
  <si>
    <t>"(příprava staveniště)"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</si>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</sst>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44" TargetMode="External" /><Relationship Id="rId2" Type="http://schemas.openxmlformats.org/officeDocument/2006/relationships/hyperlink" Target="https://podminky.urs.cz/item/CS_URS_2024_01/113107166" TargetMode="External" /><Relationship Id="rId3" Type="http://schemas.openxmlformats.org/officeDocument/2006/relationships/hyperlink" Target="https://podminky.urs.cz/item/CS_URS_2024_01/113107182" TargetMode="External" /><Relationship Id="rId4" Type="http://schemas.openxmlformats.org/officeDocument/2006/relationships/hyperlink" Target="https://podminky.urs.cz/item/CS_URS_2024_01/113107222" TargetMode="External" /><Relationship Id="rId5" Type="http://schemas.openxmlformats.org/officeDocument/2006/relationships/hyperlink" Target="https://podminky.urs.cz/item/CS_URS_2024_01/113107322" TargetMode="External" /><Relationship Id="rId6" Type="http://schemas.openxmlformats.org/officeDocument/2006/relationships/hyperlink" Target="https://podminky.urs.cz/item/CS_URS_2024_01/113107326" TargetMode="External" /><Relationship Id="rId7" Type="http://schemas.openxmlformats.org/officeDocument/2006/relationships/hyperlink" Target="https://podminky.urs.cz/item/CS_URS_2024_01/113107331" TargetMode="External" /><Relationship Id="rId8" Type="http://schemas.openxmlformats.org/officeDocument/2006/relationships/hyperlink" Target="https://podminky.urs.cz/item/CS_URS_2024_01/113107341" TargetMode="External" /><Relationship Id="rId9" Type="http://schemas.openxmlformats.org/officeDocument/2006/relationships/hyperlink" Target="https://podminky.urs.cz/item/CS_URS_2024_01/113107342" TargetMode="External" /><Relationship Id="rId10" Type="http://schemas.openxmlformats.org/officeDocument/2006/relationships/hyperlink" Target="https://podminky.urs.cz/item/CS_URS_2024_01/113201112" TargetMode="External" /><Relationship Id="rId11" Type="http://schemas.openxmlformats.org/officeDocument/2006/relationships/hyperlink" Target="https://podminky.urs.cz/item/CS_URS_2024_01/113203111" TargetMode="External" /><Relationship Id="rId12" Type="http://schemas.openxmlformats.org/officeDocument/2006/relationships/hyperlink" Target="https://podminky.urs.cz/item/CS_URS_2024_01/121151104" TargetMode="External" /><Relationship Id="rId13" Type="http://schemas.openxmlformats.org/officeDocument/2006/relationships/hyperlink" Target="https://podminky.urs.cz/item/CS_URS_2024_01/122452204" TargetMode="External" /><Relationship Id="rId14" Type="http://schemas.openxmlformats.org/officeDocument/2006/relationships/hyperlink" Target="https://podminky.urs.cz/item/CS_URS_2024_01/122452206" TargetMode="External" /><Relationship Id="rId15" Type="http://schemas.openxmlformats.org/officeDocument/2006/relationships/hyperlink" Target="https://podminky.urs.cz/item/CS_URS_2024_01/131351100" TargetMode="External" /><Relationship Id="rId16" Type="http://schemas.openxmlformats.org/officeDocument/2006/relationships/hyperlink" Target="https://podminky.urs.cz/item/CS_URS_2024_01/132351103" TargetMode="External" /><Relationship Id="rId17" Type="http://schemas.openxmlformats.org/officeDocument/2006/relationships/hyperlink" Target="https://podminky.urs.cz/item/CS_URS_2024_01/162351103" TargetMode="External" /><Relationship Id="rId18" Type="http://schemas.openxmlformats.org/officeDocument/2006/relationships/hyperlink" Target="https://podminky.urs.cz/item/CS_URS_2024_01/162351123" TargetMode="External" /><Relationship Id="rId19" Type="http://schemas.openxmlformats.org/officeDocument/2006/relationships/hyperlink" Target="https://podminky.urs.cz/item/CS_URS_2024_01/162651112" TargetMode="External" /><Relationship Id="rId20" Type="http://schemas.openxmlformats.org/officeDocument/2006/relationships/hyperlink" Target="https://podminky.urs.cz/item/CS_URS_2024_01/162751137" TargetMode="External" /><Relationship Id="rId21" Type="http://schemas.openxmlformats.org/officeDocument/2006/relationships/hyperlink" Target="https://podminky.urs.cz/item/CS_URS_2024_01/162751139" TargetMode="External" /><Relationship Id="rId22" Type="http://schemas.openxmlformats.org/officeDocument/2006/relationships/hyperlink" Target="https://podminky.urs.cz/item/CS_URS_2024_01/167151101" TargetMode="External" /><Relationship Id="rId23" Type="http://schemas.openxmlformats.org/officeDocument/2006/relationships/hyperlink" Target="https://podminky.urs.cz/item/CS_URS_2024_01/167151102" TargetMode="External" /><Relationship Id="rId24" Type="http://schemas.openxmlformats.org/officeDocument/2006/relationships/hyperlink" Target="https://podminky.urs.cz/item/CS_URS_2024_01/167151112" TargetMode="External" /><Relationship Id="rId25" Type="http://schemas.openxmlformats.org/officeDocument/2006/relationships/hyperlink" Target="https://podminky.urs.cz/item/CS_URS_2024_01/171151101" TargetMode="External" /><Relationship Id="rId26" Type="http://schemas.openxmlformats.org/officeDocument/2006/relationships/hyperlink" Target="https://podminky.urs.cz/item/CS_URS_2024_01/171152111" TargetMode="External" /><Relationship Id="rId27" Type="http://schemas.openxmlformats.org/officeDocument/2006/relationships/hyperlink" Target="https://podminky.urs.cz/item/CS_URS_2024_01/171201231" TargetMode="External" /><Relationship Id="rId28" Type="http://schemas.openxmlformats.org/officeDocument/2006/relationships/hyperlink" Target="https://podminky.urs.cz/item/CS_URS_2024_01/171251101" TargetMode="External" /><Relationship Id="rId29" Type="http://schemas.openxmlformats.org/officeDocument/2006/relationships/hyperlink" Target="https://podminky.urs.cz/item/CS_URS_2024_01/171251201" TargetMode="External" /><Relationship Id="rId30" Type="http://schemas.openxmlformats.org/officeDocument/2006/relationships/hyperlink" Target="https://podminky.urs.cz/item/CS_URS_2024_01/174151101" TargetMode="External" /><Relationship Id="rId31" Type="http://schemas.openxmlformats.org/officeDocument/2006/relationships/hyperlink" Target="https://podminky.urs.cz/item/CS_URS_2024_01/181152302" TargetMode="External" /><Relationship Id="rId32" Type="http://schemas.openxmlformats.org/officeDocument/2006/relationships/hyperlink" Target="https://podminky.urs.cz/item/CS_URS_2024_01/181351003" TargetMode="External" /><Relationship Id="rId33" Type="http://schemas.openxmlformats.org/officeDocument/2006/relationships/hyperlink" Target="https://podminky.urs.cz/item/CS_URS_2024_01/181411131" TargetMode="External" /><Relationship Id="rId34" Type="http://schemas.openxmlformats.org/officeDocument/2006/relationships/hyperlink" Target="https://podminky.urs.cz/item/CS_URS_2024_01/181411132" TargetMode="External" /><Relationship Id="rId35" Type="http://schemas.openxmlformats.org/officeDocument/2006/relationships/hyperlink" Target="https://podminky.urs.cz/item/CS_URS_2024_01/182151112" TargetMode="External" /><Relationship Id="rId36" Type="http://schemas.openxmlformats.org/officeDocument/2006/relationships/hyperlink" Target="https://podminky.urs.cz/item/CS_URS_2024_01/182251101" TargetMode="External" /><Relationship Id="rId37" Type="http://schemas.openxmlformats.org/officeDocument/2006/relationships/hyperlink" Target="https://podminky.urs.cz/item/CS_URS_2024_01/182351023" TargetMode="External" /><Relationship Id="rId38" Type="http://schemas.openxmlformats.org/officeDocument/2006/relationships/hyperlink" Target="https://podminky.urs.cz/item/CS_URS_2024_01/211531111" TargetMode="External" /><Relationship Id="rId39" Type="http://schemas.openxmlformats.org/officeDocument/2006/relationships/hyperlink" Target="https://podminky.urs.cz/item/CS_URS_2024_01/212532111" TargetMode="External" /><Relationship Id="rId40" Type="http://schemas.openxmlformats.org/officeDocument/2006/relationships/hyperlink" Target="https://podminky.urs.cz/item/CS_URS_2024_01/212755214" TargetMode="External" /><Relationship Id="rId41" Type="http://schemas.openxmlformats.org/officeDocument/2006/relationships/hyperlink" Target="https://podminky.urs.cz/item/CS_URS_2024_01/451317777" TargetMode="External" /><Relationship Id="rId42" Type="http://schemas.openxmlformats.org/officeDocument/2006/relationships/hyperlink" Target="https://podminky.urs.cz/item/CS_URS_2024_01/451319777" TargetMode="External" /><Relationship Id="rId43" Type="http://schemas.openxmlformats.org/officeDocument/2006/relationships/hyperlink" Target="https://podminky.urs.cz/item/CS_URS_2024_01/452112112" TargetMode="External" /><Relationship Id="rId44" Type="http://schemas.openxmlformats.org/officeDocument/2006/relationships/hyperlink" Target="https://podminky.urs.cz/item/CS_URS_2024_01/564851011" TargetMode="External" /><Relationship Id="rId45" Type="http://schemas.openxmlformats.org/officeDocument/2006/relationships/hyperlink" Target="https://podminky.urs.cz/item/CS_URS_2024_01/564851111" TargetMode="External" /><Relationship Id="rId46" Type="http://schemas.openxmlformats.org/officeDocument/2006/relationships/hyperlink" Target="https://podminky.urs.cz/item/CS_URS_2024_01/564861011" TargetMode="External" /><Relationship Id="rId47" Type="http://schemas.openxmlformats.org/officeDocument/2006/relationships/hyperlink" Target="https://podminky.urs.cz/item/CS_URS_2024_01/564871011" TargetMode="External" /><Relationship Id="rId48" Type="http://schemas.openxmlformats.org/officeDocument/2006/relationships/hyperlink" Target="https://podminky.urs.cz/item/CS_URS_2024_01/564910411" TargetMode="External" /><Relationship Id="rId49" Type="http://schemas.openxmlformats.org/officeDocument/2006/relationships/hyperlink" Target="https://podminky.urs.cz/item/CS_URS_2024_01/564920411" TargetMode="External" /><Relationship Id="rId50" Type="http://schemas.openxmlformats.org/officeDocument/2006/relationships/hyperlink" Target="https://podminky.urs.cz/item/CS_URS_2024_01/565135101" TargetMode="External" /><Relationship Id="rId51" Type="http://schemas.openxmlformats.org/officeDocument/2006/relationships/hyperlink" Target="https://podminky.urs.cz/item/CS_URS_2024_01/565135121" TargetMode="External" /><Relationship Id="rId52" Type="http://schemas.openxmlformats.org/officeDocument/2006/relationships/hyperlink" Target="https://podminky.urs.cz/item/CS_URS_2024_01/565155101" TargetMode="External" /><Relationship Id="rId53" Type="http://schemas.openxmlformats.org/officeDocument/2006/relationships/hyperlink" Target="https://podminky.urs.cz/item/CS_URS_2024_01/577133111" TargetMode="External" /><Relationship Id="rId54" Type="http://schemas.openxmlformats.org/officeDocument/2006/relationships/hyperlink" Target="https://podminky.urs.cz/item/CS_URS_2024_01/577134111" TargetMode="External" /><Relationship Id="rId55" Type="http://schemas.openxmlformats.org/officeDocument/2006/relationships/hyperlink" Target="https://podminky.urs.cz/item/CS_URS_2024_01/577134121" TargetMode="External" /><Relationship Id="rId56" Type="http://schemas.openxmlformats.org/officeDocument/2006/relationships/hyperlink" Target="https://podminky.urs.cz/item/CS_URS_2024_01/577143111" TargetMode="External" /><Relationship Id="rId57" Type="http://schemas.openxmlformats.org/officeDocument/2006/relationships/hyperlink" Target="https://podminky.urs.cz/item/CS_URS_2024_01/577144111" TargetMode="External" /><Relationship Id="rId58" Type="http://schemas.openxmlformats.org/officeDocument/2006/relationships/hyperlink" Target="https://podminky.urs.cz/item/CS_URS_2024_01/596211110" TargetMode="External" /><Relationship Id="rId59" Type="http://schemas.openxmlformats.org/officeDocument/2006/relationships/hyperlink" Target="https://podminky.urs.cz/item/CS_URS_2024_01/596211210" TargetMode="External" /><Relationship Id="rId60" Type="http://schemas.openxmlformats.org/officeDocument/2006/relationships/hyperlink" Target="https://podminky.urs.cz/item/CS_URS_2024_01/596412210" TargetMode="External" /><Relationship Id="rId61" Type="http://schemas.openxmlformats.org/officeDocument/2006/relationships/hyperlink" Target="https://podminky.urs.cz/item/CS_URS_2024_01/596841120" TargetMode="External" /><Relationship Id="rId62" Type="http://schemas.openxmlformats.org/officeDocument/2006/relationships/hyperlink" Target="https://podminky.urs.cz/item/CS_URS_2024_01/895941301" TargetMode="External" /><Relationship Id="rId63" Type="http://schemas.openxmlformats.org/officeDocument/2006/relationships/hyperlink" Target="https://podminky.urs.cz/item/CS_URS_2024_01/895941313" TargetMode="External" /><Relationship Id="rId64" Type="http://schemas.openxmlformats.org/officeDocument/2006/relationships/hyperlink" Target="https://podminky.urs.cz/item/CS_URS_2024_01/895941323" TargetMode="External" /><Relationship Id="rId65" Type="http://schemas.openxmlformats.org/officeDocument/2006/relationships/hyperlink" Target="https://podminky.urs.cz/item/CS_URS_2024_01/899132121" TargetMode="External" /><Relationship Id="rId66" Type="http://schemas.openxmlformats.org/officeDocument/2006/relationships/hyperlink" Target="https://podminky.urs.cz/item/CS_URS_2024_01/899132212" TargetMode="External" /><Relationship Id="rId67" Type="http://schemas.openxmlformats.org/officeDocument/2006/relationships/hyperlink" Target="https://podminky.urs.cz/item/CS_URS_2024_01/899204112" TargetMode="External" /><Relationship Id="rId68" Type="http://schemas.openxmlformats.org/officeDocument/2006/relationships/hyperlink" Target="https://podminky.urs.cz/item/CS_URS_2024_01/913121111" TargetMode="External" /><Relationship Id="rId69" Type="http://schemas.openxmlformats.org/officeDocument/2006/relationships/hyperlink" Target="https://podminky.urs.cz/item/CS_URS_2024_01/913121211" TargetMode="External" /><Relationship Id="rId70" Type="http://schemas.openxmlformats.org/officeDocument/2006/relationships/hyperlink" Target="https://podminky.urs.cz/item/CS_URS_2024_01/913221113" TargetMode="External" /><Relationship Id="rId71" Type="http://schemas.openxmlformats.org/officeDocument/2006/relationships/hyperlink" Target="https://podminky.urs.cz/item/CS_URS_2024_01/913221213" TargetMode="External" /><Relationship Id="rId72" Type="http://schemas.openxmlformats.org/officeDocument/2006/relationships/hyperlink" Target="https://podminky.urs.cz/item/CS_URS_2024_01/913321111" TargetMode="External" /><Relationship Id="rId73" Type="http://schemas.openxmlformats.org/officeDocument/2006/relationships/hyperlink" Target="https://podminky.urs.cz/item/CS_URS_2024_01/913321211" TargetMode="External" /><Relationship Id="rId74" Type="http://schemas.openxmlformats.org/officeDocument/2006/relationships/hyperlink" Target="https://podminky.urs.cz/item/CS_URS_2024_01/914111111" TargetMode="External" /><Relationship Id="rId75" Type="http://schemas.openxmlformats.org/officeDocument/2006/relationships/hyperlink" Target="https://podminky.urs.cz/item/CS_URS_2024_01/914511112" TargetMode="External" /><Relationship Id="rId76" Type="http://schemas.openxmlformats.org/officeDocument/2006/relationships/hyperlink" Target="https://podminky.urs.cz/item/CS_URS_2024_01/915231112" TargetMode="External" /><Relationship Id="rId77" Type="http://schemas.openxmlformats.org/officeDocument/2006/relationships/hyperlink" Target="https://podminky.urs.cz/item/CS_URS_2024_01/915621111" TargetMode="External" /><Relationship Id="rId78" Type="http://schemas.openxmlformats.org/officeDocument/2006/relationships/hyperlink" Target="https://podminky.urs.cz/item/CS_URS_2024_01/916111123" TargetMode="External" /><Relationship Id="rId79" Type="http://schemas.openxmlformats.org/officeDocument/2006/relationships/hyperlink" Target="https://podminky.urs.cz/item/CS_URS_2024_01/916131113" TargetMode="External" /><Relationship Id="rId80" Type="http://schemas.openxmlformats.org/officeDocument/2006/relationships/hyperlink" Target="https://podminky.urs.cz/item/CS_URS_2024_01/916131213" TargetMode="External" /><Relationship Id="rId81" Type="http://schemas.openxmlformats.org/officeDocument/2006/relationships/hyperlink" Target="https://podminky.urs.cz/item/CS_URS_2024_01/916131213" TargetMode="External" /><Relationship Id="rId82" Type="http://schemas.openxmlformats.org/officeDocument/2006/relationships/hyperlink" Target="https://podminky.urs.cz/item/CS_URS_2024_01/916132113" TargetMode="External" /><Relationship Id="rId83" Type="http://schemas.openxmlformats.org/officeDocument/2006/relationships/hyperlink" Target="https://podminky.urs.cz/item/CS_URS_2024_01/916331112" TargetMode="External" /><Relationship Id="rId84" Type="http://schemas.openxmlformats.org/officeDocument/2006/relationships/hyperlink" Target="https://podminky.urs.cz/item/CS_URS_2024_01/916991121" TargetMode="External" /><Relationship Id="rId85" Type="http://schemas.openxmlformats.org/officeDocument/2006/relationships/hyperlink" Target="https://podminky.urs.cz/item/CS_URS_2024_01/919731122" TargetMode="External" /><Relationship Id="rId86" Type="http://schemas.openxmlformats.org/officeDocument/2006/relationships/hyperlink" Target="https://podminky.urs.cz/item/CS_URS_2024_01/919732211" TargetMode="External" /><Relationship Id="rId87" Type="http://schemas.openxmlformats.org/officeDocument/2006/relationships/hyperlink" Target="https://podminky.urs.cz/item/CS_URS_2024_01/919735112" TargetMode="External" /><Relationship Id="rId88" Type="http://schemas.openxmlformats.org/officeDocument/2006/relationships/hyperlink" Target="https://podminky.urs.cz/item/CS_URS_2024_01/935932321" TargetMode="External" /><Relationship Id="rId89" Type="http://schemas.openxmlformats.org/officeDocument/2006/relationships/hyperlink" Target="https://podminky.urs.cz/item/CS_URS_2024_01/935932627" TargetMode="External" /><Relationship Id="rId90" Type="http://schemas.openxmlformats.org/officeDocument/2006/relationships/hyperlink" Target="https://podminky.urs.cz/item/CS_URS_2024_01/935932633" TargetMode="External" /><Relationship Id="rId91" Type="http://schemas.openxmlformats.org/officeDocument/2006/relationships/hyperlink" Target="https://podminky.urs.cz/item/CS_URS_2024_01/938908411" TargetMode="External" /><Relationship Id="rId92" Type="http://schemas.openxmlformats.org/officeDocument/2006/relationships/hyperlink" Target="https://podminky.urs.cz/item/CS_URS_2024_01/938909311" TargetMode="External" /><Relationship Id="rId93" Type="http://schemas.openxmlformats.org/officeDocument/2006/relationships/hyperlink" Target="https://podminky.urs.cz/item/CS_URS_2024_01/979024443" TargetMode="External" /><Relationship Id="rId94" Type="http://schemas.openxmlformats.org/officeDocument/2006/relationships/hyperlink" Target="https://podminky.urs.cz/item/CS_URS_2024_01/979054451" TargetMode="External" /><Relationship Id="rId95" Type="http://schemas.openxmlformats.org/officeDocument/2006/relationships/hyperlink" Target="https://podminky.urs.cz/item/CS_URS_2024_01/979071112" TargetMode="External" /><Relationship Id="rId96" Type="http://schemas.openxmlformats.org/officeDocument/2006/relationships/hyperlink" Target="https://podminky.urs.cz/item/CS_URS_2024_01/979071122" TargetMode="External" /><Relationship Id="rId97" Type="http://schemas.openxmlformats.org/officeDocument/2006/relationships/hyperlink" Target="https://podminky.urs.cz/item/CS_URS_2024_01/997221551" TargetMode="External" /><Relationship Id="rId98" Type="http://schemas.openxmlformats.org/officeDocument/2006/relationships/hyperlink" Target="https://podminky.urs.cz/item/CS_URS_2024_01/997221559" TargetMode="External" /><Relationship Id="rId99" Type="http://schemas.openxmlformats.org/officeDocument/2006/relationships/hyperlink" Target="https://podminky.urs.cz/item/CS_URS_2024_01/997221561" TargetMode="External" /><Relationship Id="rId100" Type="http://schemas.openxmlformats.org/officeDocument/2006/relationships/hyperlink" Target="https://podminky.urs.cz/item/CS_URS_2024_01/997221569" TargetMode="External" /><Relationship Id="rId101" Type="http://schemas.openxmlformats.org/officeDocument/2006/relationships/hyperlink" Target="https://podminky.urs.cz/item/CS_URS_2024_01/997221571" TargetMode="External" /><Relationship Id="rId102" Type="http://schemas.openxmlformats.org/officeDocument/2006/relationships/hyperlink" Target="https://podminky.urs.cz/item/CS_URS_2024_01/997221579" TargetMode="External" /><Relationship Id="rId103" Type="http://schemas.openxmlformats.org/officeDocument/2006/relationships/hyperlink" Target="https://podminky.urs.cz/item/CS_URS_2024_01/997221861" TargetMode="External" /><Relationship Id="rId104" Type="http://schemas.openxmlformats.org/officeDocument/2006/relationships/hyperlink" Target="https://podminky.urs.cz/item/CS_URS_2024_01/997221873" TargetMode="External" /><Relationship Id="rId105" Type="http://schemas.openxmlformats.org/officeDocument/2006/relationships/hyperlink" Target="https://podminky.urs.cz/item/CS_URS_2024_01/997221875" TargetMode="External" /><Relationship Id="rId106" Type="http://schemas.openxmlformats.org/officeDocument/2006/relationships/hyperlink" Target="https://podminky.urs.cz/item/CS_URS_2024_01/998225111" TargetMode="External" /><Relationship Id="rId10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203000" TargetMode="External" /><Relationship Id="rId3" Type="http://schemas.openxmlformats.org/officeDocument/2006/relationships/hyperlink" Target="https://podminky.urs.cz/item/CS_URS_2024_01/012303000" TargetMode="External" /><Relationship Id="rId4" Type="http://schemas.openxmlformats.org/officeDocument/2006/relationships/hyperlink" Target="https://podminky.urs.cz/item/CS_URS_2024_01/012403000" TargetMode="External" /><Relationship Id="rId5" Type="http://schemas.openxmlformats.org/officeDocument/2006/relationships/hyperlink" Target="https://podminky.urs.cz/item/CS_URS_2024_01/013254000" TargetMode="External" /><Relationship Id="rId6" Type="http://schemas.openxmlformats.org/officeDocument/2006/relationships/hyperlink" Target="https://podminky.urs.cz/item/CS_URS_2024_01/032103000" TargetMode="External" /><Relationship Id="rId7" Type="http://schemas.openxmlformats.org/officeDocument/2006/relationships/hyperlink" Target="https://podminky.urs.cz/item/CS_URS_2024_01/034503000" TargetMode="External" /><Relationship Id="rId8" Type="http://schemas.openxmlformats.org/officeDocument/2006/relationships/hyperlink" Target="https://podminky.urs.cz/item/CS_URS_2024_01/039103000" TargetMode="External" /><Relationship Id="rId9" Type="http://schemas.openxmlformats.org/officeDocument/2006/relationships/hyperlink" Target="https://podminky.urs.cz/item/CS_URS_2024_01/043144000" TargetMode="External" /><Relationship Id="rId10" Type="http://schemas.openxmlformats.org/officeDocument/2006/relationships/hyperlink" Target="https://podminky.urs.cz/item/CS_URS_2024_01/043154000" TargetMode="External" /><Relationship Id="rId11" Type="http://schemas.openxmlformats.org/officeDocument/2006/relationships/hyperlink" Target="https://podminky.urs.cz/item/CS_URS_2024_01/094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2024_11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SUKOVY ULICE V DOMAŽLICÍCH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Domažlice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23. 4. 2024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Domažlice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 Jaroslav Rojt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Jan Leinhäupel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'101 - KOMUNIKACE'!J30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'101 - KOMUNIKACE'!P88</f>
        <v>0</v>
      </c>
      <c r="AV55" s="122">
        <f>'101 - KOMUNIKACE'!J33</f>
        <v>0</v>
      </c>
      <c r="AW55" s="122">
        <f>'101 - KOMUNIKACE'!J34</f>
        <v>0</v>
      </c>
      <c r="AX55" s="122">
        <f>'101 - KOMUNIKACE'!J35</f>
        <v>0</v>
      </c>
      <c r="AY55" s="122">
        <f>'101 - KOMUNIKACE'!J36</f>
        <v>0</v>
      </c>
      <c r="AZ55" s="122">
        <f>'101 - KOMUNIKACE'!F33</f>
        <v>0</v>
      </c>
      <c r="BA55" s="122">
        <f>'101 - KOMUNIKACE'!F34</f>
        <v>0</v>
      </c>
      <c r="BB55" s="122">
        <f>'101 - KOMUNIKACE'!F35</f>
        <v>0</v>
      </c>
      <c r="BC55" s="122">
        <f>'101 - KOMUNIKACE'!F36</f>
        <v>0</v>
      </c>
      <c r="BD55" s="124">
        <f>'101 - KOMUNIKACE'!F37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82</v>
      </c>
      <c r="CM55" s="125" t="s">
        <v>83</v>
      </c>
    </row>
    <row r="56" s="7" customFormat="1" ht="16.5" customHeight="1">
      <c r="A56" s="113" t="s">
        <v>76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'901 - VEDLEJŠÍ ROZPOČTOVÉ...'!J30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86</v>
      </c>
      <c r="AR56" s="120"/>
      <c r="AS56" s="126">
        <v>0</v>
      </c>
      <c r="AT56" s="127">
        <f>ROUND(SUM(AV56:AW56),2)</f>
        <v>0</v>
      </c>
      <c r="AU56" s="128">
        <f>'901 - VEDLEJŠÍ ROZPOČTOVÉ...'!P84</f>
        <v>0</v>
      </c>
      <c r="AV56" s="127">
        <f>'901 - VEDLEJŠÍ ROZPOČTOVÉ...'!J33</f>
        <v>0</v>
      </c>
      <c r="AW56" s="127">
        <f>'901 - VEDLEJŠÍ ROZPOČTOVÉ...'!J34</f>
        <v>0</v>
      </c>
      <c r="AX56" s="127">
        <f>'901 - VEDLEJŠÍ ROZPOČTOVÉ...'!J35</f>
        <v>0</v>
      </c>
      <c r="AY56" s="127">
        <f>'901 - VEDLEJŠÍ ROZPOČTOVÉ...'!J36</f>
        <v>0</v>
      </c>
      <c r="AZ56" s="127">
        <f>'901 - VEDLEJŠÍ ROZPOČTOVÉ...'!F33</f>
        <v>0</v>
      </c>
      <c r="BA56" s="127">
        <f>'901 - VEDLEJŠÍ ROZPOČTOVÉ...'!F34</f>
        <v>0</v>
      </c>
      <c r="BB56" s="127">
        <f>'901 - VEDLEJŠÍ ROZPOČTOVÉ...'!F35</f>
        <v>0</v>
      </c>
      <c r="BC56" s="127">
        <f>'901 - VEDLEJŠÍ ROZPOČTOVÉ...'!F36</f>
        <v>0</v>
      </c>
      <c r="BD56" s="129">
        <f>'901 - VEDLEJŠÍ ROZPOČTOVÉ...'!F37</f>
        <v>0</v>
      </c>
      <c r="BE56" s="7"/>
      <c r="BT56" s="125" t="s">
        <v>80</v>
      </c>
      <c r="BV56" s="125" t="s">
        <v>74</v>
      </c>
      <c r="BW56" s="125" t="s">
        <v>87</v>
      </c>
      <c r="BX56" s="125" t="s">
        <v>5</v>
      </c>
      <c r="CL56" s="125" t="s">
        <v>19</v>
      </c>
      <c r="CM56" s="125" t="s">
        <v>83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i1wqQ2+HR1GcRaP33uzNvYw8fQyn0zAXq60DTus9EEHx3VPBOw4w83GLdGbn93D6X82AZJXhf9iQg8+i8QIa/Q==" hashValue="F/4OSbEmtliO/lecMGM0fke7P89zizKWQ+LGV/5KcMxqJWoc/yMJp+YLcZwBcymygCQRN8+BM3Q7kG9GbyJOh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01 - KOMUNIKACE'!C2" display="/"/>
    <hyperlink ref="A56" location="'901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SUKOVY ULICE V DOMAŽLICÍCH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82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ROUND((SUM(BE88:BE735)),  2)</f>
        <v>0</v>
      </c>
      <c r="G33" s="40"/>
      <c r="H33" s="40"/>
      <c r="I33" s="150">
        <v>0.20999999999999999</v>
      </c>
      <c r="J33" s="149">
        <f>ROUND(((SUM(BE88:BE735))*I33),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ROUND((SUM(BF88:BF735)),  2)</f>
        <v>0</v>
      </c>
      <c r="G34" s="40"/>
      <c r="H34" s="40"/>
      <c r="I34" s="150">
        <v>0.12</v>
      </c>
      <c r="J34" s="149">
        <f>ROUND(((SUM(BF88:BF735))*I34),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ROUND((SUM(BG88:BG735)),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ROUND((SUM(BH88:BH735)),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ROUND((SUM(BI88:BI735)),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SUKOVY ULICE V DOMAŽLICÍCH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101 - KOMUNIKACE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Domažlice</v>
      </c>
      <c r="G52" s="42"/>
      <c r="H52" s="42"/>
      <c r="I52" s="34" t="s">
        <v>23</v>
      </c>
      <c r="J52" s="74" t="str">
        <f>IF(J12="","",J12)</f>
        <v>23. 4. 2024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Domažlice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95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96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97</v>
      </c>
      <c r="E62" s="176"/>
      <c r="F62" s="176"/>
      <c r="G62" s="176"/>
      <c r="H62" s="176"/>
      <c r="I62" s="176"/>
      <c r="J62" s="177">
        <f>J309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98</v>
      </c>
      <c r="E63" s="176"/>
      <c r="F63" s="176"/>
      <c r="G63" s="176"/>
      <c r="H63" s="176"/>
      <c r="I63" s="176"/>
      <c r="J63" s="177">
        <f>J319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99</v>
      </c>
      <c r="E64" s="176"/>
      <c r="F64" s="176"/>
      <c r="G64" s="176"/>
      <c r="H64" s="176"/>
      <c r="I64" s="176"/>
      <c r="J64" s="177">
        <f>J334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100</v>
      </c>
      <c r="E65" s="176"/>
      <c r="F65" s="176"/>
      <c r="G65" s="176"/>
      <c r="H65" s="176"/>
      <c r="I65" s="176"/>
      <c r="J65" s="177">
        <f>J466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101</v>
      </c>
      <c r="E66" s="176"/>
      <c r="F66" s="176"/>
      <c r="G66" s="176"/>
      <c r="H66" s="176"/>
      <c r="I66" s="176"/>
      <c r="J66" s="177">
        <f>J504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102</v>
      </c>
      <c r="E67" s="176"/>
      <c r="F67" s="176"/>
      <c r="G67" s="176"/>
      <c r="H67" s="176"/>
      <c r="I67" s="176"/>
      <c r="J67" s="177">
        <f>J686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103</v>
      </c>
      <c r="E68" s="176"/>
      <c r="F68" s="176"/>
      <c r="G68" s="176"/>
      <c r="H68" s="176"/>
      <c r="I68" s="176"/>
      <c r="J68" s="177">
        <f>J733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104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REKONSTRUKCE SUKOVY ULICE V DOMAŽLICÍCH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89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101 - KOMUNIKACE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Domažlice</v>
      </c>
      <c r="G82" s="42"/>
      <c r="H82" s="42"/>
      <c r="I82" s="34" t="s">
        <v>23</v>
      </c>
      <c r="J82" s="74" t="str">
        <f>IF(J12="","",J12)</f>
        <v>23. 4. 2024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Město Domažlice</v>
      </c>
      <c r="G84" s="42"/>
      <c r="H84" s="42"/>
      <c r="I84" s="34" t="s">
        <v>31</v>
      </c>
      <c r="J84" s="38" t="str">
        <f>E21</f>
        <v>Ing. Jaroslav Rojt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34</v>
      </c>
      <c r="J85" s="38" t="str">
        <f>E24</f>
        <v>Jan Leinhäupel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105</v>
      </c>
      <c r="D87" s="182" t="s">
        <v>57</v>
      </c>
      <c r="E87" s="182" t="s">
        <v>53</v>
      </c>
      <c r="F87" s="182" t="s">
        <v>54</v>
      </c>
      <c r="G87" s="182" t="s">
        <v>106</v>
      </c>
      <c r="H87" s="182" t="s">
        <v>107</v>
      </c>
      <c r="I87" s="182" t="s">
        <v>108</v>
      </c>
      <c r="J87" s="182" t="s">
        <v>93</v>
      </c>
      <c r="K87" s="183" t="s">
        <v>109</v>
      </c>
      <c r="L87" s="184"/>
      <c r="M87" s="94" t="s">
        <v>19</v>
      </c>
      <c r="N87" s="95" t="s">
        <v>42</v>
      </c>
      <c r="O87" s="95" t="s">
        <v>110</v>
      </c>
      <c r="P87" s="95" t="s">
        <v>111</v>
      </c>
      <c r="Q87" s="95" t="s">
        <v>112</v>
      </c>
      <c r="R87" s="95" t="s">
        <v>113</v>
      </c>
      <c r="S87" s="95" t="s">
        <v>114</v>
      </c>
      <c r="T87" s="96" t="s">
        <v>115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116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3134.8588649200001</v>
      </c>
      <c r="S88" s="98"/>
      <c r="T88" s="188">
        <f>T89</f>
        <v>633.80049999999994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94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71</v>
      </c>
      <c r="E89" s="193" t="s">
        <v>117</v>
      </c>
      <c r="F89" s="193" t="s">
        <v>118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P90+P309+P319+P334+P466+P504+P686+P733</f>
        <v>0</v>
      </c>
      <c r="Q89" s="198"/>
      <c r="R89" s="199">
        <f>R90+R309+R319+R334+R466+R504+R686+R733</f>
        <v>3134.8588649200001</v>
      </c>
      <c r="S89" s="198"/>
      <c r="T89" s="200">
        <f>T90+T309+T319+T334+T466+T504+T686+T733</f>
        <v>633.80049999999994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71</v>
      </c>
      <c r="AU89" s="202" t="s">
        <v>72</v>
      </c>
      <c r="AY89" s="201" t="s">
        <v>119</v>
      </c>
      <c r="BK89" s="203">
        <f>BK90+BK309+BK319+BK334+BK466+BK504+BK686+BK733</f>
        <v>0</v>
      </c>
    </row>
    <row r="90" s="12" customFormat="1" ht="22.8" customHeight="1">
      <c r="A90" s="12"/>
      <c r="B90" s="190"/>
      <c r="C90" s="191"/>
      <c r="D90" s="192" t="s">
        <v>71</v>
      </c>
      <c r="E90" s="204" t="s">
        <v>80</v>
      </c>
      <c r="F90" s="204" t="s">
        <v>120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SUM(P91:P308)</f>
        <v>0</v>
      </c>
      <c r="Q90" s="198"/>
      <c r="R90" s="199">
        <f>SUM(R91:R308)</f>
        <v>2380.7289999999998</v>
      </c>
      <c r="S90" s="198"/>
      <c r="T90" s="200">
        <f>SUM(T91:T308)</f>
        <v>562.14049999999997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80</v>
      </c>
      <c r="AT90" s="202" t="s">
        <v>71</v>
      </c>
      <c r="AU90" s="202" t="s">
        <v>80</v>
      </c>
      <c r="AY90" s="201" t="s">
        <v>119</v>
      </c>
      <c r="BK90" s="203">
        <f>SUM(BK91:BK308)</f>
        <v>0</v>
      </c>
    </row>
    <row r="91" s="2" customFormat="1" ht="37.8" customHeight="1">
      <c r="A91" s="40"/>
      <c r="B91" s="41"/>
      <c r="C91" s="206" t="s">
        <v>80</v>
      </c>
      <c r="D91" s="206" t="s">
        <v>121</v>
      </c>
      <c r="E91" s="207" t="s">
        <v>122</v>
      </c>
      <c r="F91" s="208" t="s">
        <v>123</v>
      </c>
      <c r="G91" s="209" t="s">
        <v>124</v>
      </c>
      <c r="H91" s="210">
        <v>4</v>
      </c>
      <c r="I91" s="211"/>
      <c r="J91" s="212">
        <f>ROUND(I91*H91,2)</f>
        <v>0</v>
      </c>
      <c r="K91" s="208" t="s">
        <v>125</v>
      </c>
      <c r="L91" s="46"/>
      <c r="M91" s="213" t="s">
        <v>19</v>
      </c>
      <c r="N91" s="214" t="s">
        <v>43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0.26000000000000001</v>
      </c>
      <c r="T91" s="216">
        <f>S91*H91</f>
        <v>1.04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126</v>
      </c>
      <c r="AT91" s="217" t="s">
        <v>121</v>
      </c>
      <c r="AU91" s="217" t="s">
        <v>83</v>
      </c>
      <c r="AY91" s="19" t="s">
        <v>119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80</v>
      </c>
      <c r="BK91" s="218">
        <f>ROUND(I91*H91,2)</f>
        <v>0</v>
      </c>
      <c r="BL91" s="19" t="s">
        <v>126</v>
      </c>
      <c r="BM91" s="217" t="s">
        <v>127</v>
      </c>
    </row>
    <row r="92" s="2" customFormat="1">
      <c r="A92" s="40"/>
      <c r="B92" s="41"/>
      <c r="C92" s="42"/>
      <c r="D92" s="219" t="s">
        <v>128</v>
      </c>
      <c r="E92" s="42"/>
      <c r="F92" s="220" t="s">
        <v>129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128</v>
      </c>
      <c r="AU92" s="19" t="s">
        <v>83</v>
      </c>
    </row>
    <row r="93" s="13" customFormat="1">
      <c r="A93" s="13"/>
      <c r="B93" s="224"/>
      <c r="C93" s="225"/>
      <c r="D93" s="226" t="s">
        <v>130</v>
      </c>
      <c r="E93" s="227" t="s">
        <v>19</v>
      </c>
      <c r="F93" s="228" t="s">
        <v>131</v>
      </c>
      <c r="G93" s="225"/>
      <c r="H93" s="229">
        <v>4</v>
      </c>
      <c r="I93" s="230"/>
      <c r="J93" s="225"/>
      <c r="K93" s="225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130</v>
      </c>
      <c r="AU93" s="235" t="s">
        <v>83</v>
      </c>
      <c r="AV93" s="13" t="s">
        <v>83</v>
      </c>
      <c r="AW93" s="13" t="s">
        <v>33</v>
      </c>
      <c r="AX93" s="13" t="s">
        <v>80</v>
      </c>
      <c r="AY93" s="235" t="s">
        <v>119</v>
      </c>
    </row>
    <row r="94" s="2" customFormat="1" ht="37.8" customHeight="1">
      <c r="A94" s="40"/>
      <c r="B94" s="41"/>
      <c r="C94" s="206" t="s">
        <v>83</v>
      </c>
      <c r="D94" s="206" t="s">
        <v>121</v>
      </c>
      <c r="E94" s="207" t="s">
        <v>132</v>
      </c>
      <c r="F94" s="208" t="s">
        <v>133</v>
      </c>
      <c r="G94" s="209" t="s">
        <v>124</v>
      </c>
      <c r="H94" s="210">
        <v>145</v>
      </c>
      <c r="I94" s="211"/>
      <c r="J94" s="212">
        <f>ROUND(I94*H94,2)</f>
        <v>0</v>
      </c>
      <c r="K94" s="208" t="s">
        <v>125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0.62</v>
      </c>
      <c r="T94" s="216">
        <f>S94*H94</f>
        <v>89.900000000000006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126</v>
      </c>
      <c r="AT94" s="217" t="s">
        <v>121</v>
      </c>
      <c r="AU94" s="217" t="s">
        <v>83</v>
      </c>
      <c r="AY94" s="19" t="s">
        <v>119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126</v>
      </c>
      <c r="BM94" s="217" t="s">
        <v>134</v>
      </c>
    </row>
    <row r="95" s="2" customFormat="1">
      <c r="A95" s="40"/>
      <c r="B95" s="41"/>
      <c r="C95" s="42"/>
      <c r="D95" s="219" t="s">
        <v>128</v>
      </c>
      <c r="E95" s="42"/>
      <c r="F95" s="220" t="s">
        <v>135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83</v>
      </c>
    </row>
    <row r="96" s="13" customFormat="1">
      <c r="A96" s="13"/>
      <c r="B96" s="224"/>
      <c r="C96" s="225"/>
      <c r="D96" s="226" t="s">
        <v>130</v>
      </c>
      <c r="E96" s="227" t="s">
        <v>19</v>
      </c>
      <c r="F96" s="228" t="s">
        <v>136</v>
      </c>
      <c r="G96" s="225"/>
      <c r="H96" s="229">
        <v>145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130</v>
      </c>
      <c r="AU96" s="235" t="s">
        <v>83</v>
      </c>
      <c r="AV96" s="13" t="s">
        <v>83</v>
      </c>
      <c r="AW96" s="13" t="s">
        <v>33</v>
      </c>
      <c r="AX96" s="13" t="s">
        <v>80</v>
      </c>
      <c r="AY96" s="235" t="s">
        <v>119</v>
      </c>
    </row>
    <row r="97" s="2" customFormat="1" ht="37.8" customHeight="1">
      <c r="A97" s="40"/>
      <c r="B97" s="41"/>
      <c r="C97" s="206" t="s">
        <v>137</v>
      </c>
      <c r="D97" s="206" t="s">
        <v>121</v>
      </c>
      <c r="E97" s="207" t="s">
        <v>138</v>
      </c>
      <c r="F97" s="208" t="s">
        <v>139</v>
      </c>
      <c r="G97" s="209" t="s">
        <v>124</v>
      </c>
      <c r="H97" s="210">
        <v>145</v>
      </c>
      <c r="I97" s="211"/>
      <c r="J97" s="212">
        <f>ROUND(I97*H97,2)</f>
        <v>0</v>
      </c>
      <c r="K97" s="208" t="s">
        <v>125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0.22</v>
      </c>
      <c r="T97" s="216">
        <f>S97*H97</f>
        <v>31.899999999999999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126</v>
      </c>
      <c r="AT97" s="217" t="s">
        <v>121</v>
      </c>
      <c r="AU97" s="217" t="s">
        <v>83</v>
      </c>
      <c r="AY97" s="19" t="s">
        <v>119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126</v>
      </c>
      <c r="BM97" s="217" t="s">
        <v>140</v>
      </c>
    </row>
    <row r="98" s="2" customFormat="1">
      <c r="A98" s="40"/>
      <c r="B98" s="41"/>
      <c r="C98" s="42"/>
      <c r="D98" s="219" t="s">
        <v>128</v>
      </c>
      <c r="E98" s="42"/>
      <c r="F98" s="220" t="s">
        <v>141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128</v>
      </c>
      <c r="AU98" s="19" t="s">
        <v>83</v>
      </c>
    </row>
    <row r="99" s="13" customFormat="1">
      <c r="A99" s="13"/>
      <c r="B99" s="224"/>
      <c r="C99" s="225"/>
      <c r="D99" s="226" t="s">
        <v>130</v>
      </c>
      <c r="E99" s="227" t="s">
        <v>19</v>
      </c>
      <c r="F99" s="228" t="s">
        <v>142</v>
      </c>
      <c r="G99" s="225"/>
      <c r="H99" s="229">
        <v>145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130</v>
      </c>
      <c r="AU99" s="235" t="s">
        <v>83</v>
      </c>
      <c r="AV99" s="13" t="s">
        <v>83</v>
      </c>
      <c r="AW99" s="13" t="s">
        <v>33</v>
      </c>
      <c r="AX99" s="13" t="s">
        <v>80</v>
      </c>
      <c r="AY99" s="235" t="s">
        <v>119</v>
      </c>
    </row>
    <row r="100" s="2" customFormat="1" ht="37.8" customHeight="1">
      <c r="A100" s="40"/>
      <c r="B100" s="41"/>
      <c r="C100" s="206" t="s">
        <v>126</v>
      </c>
      <c r="D100" s="206" t="s">
        <v>121</v>
      </c>
      <c r="E100" s="207" t="s">
        <v>143</v>
      </c>
      <c r="F100" s="208" t="s">
        <v>144</v>
      </c>
      <c r="G100" s="209" t="s">
        <v>124</v>
      </c>
      <c r="H100" s="210">
        <v>1320</v>
      </c>
      <c r="I100" s="211"/>
      <c r="J100" s="212">
        <f>ROUND(I100*H100,2)</f>
        <v>0</v>
      </c>
      <c r="K100" s="208" t="s">
        <v>125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0.28999999999999998</v>
      </c>
      <c r="T100" s="216">
        <f>S100*H100</f>
        <v>382.79999999999995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126</v>
      </c>
      <c r="AT100" s="217" t="s">
        <v>121</v>
      </c>
      <c r="AU100" s="217" t="s">
        <v>83</v>
      </c>
      <c r="AY100" s="19" t="s">
        <v>119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126</v>
      </c>
      <c r="BM100" s="217" t="s">
        <v>145</v>
      </c>
    </row>
    <row r="101" s="2" customFormat="1">
      <c r="A101" s="40"/>
      <c r="B101" s="41"/>
      <c r="C101" s="42"/>
      <c r="D101" s="219" t="s">
        <v>128</v>
      </c>
      <c r="E101" s="42"/>
      <c r="F101" s="220" t="s">
        <v>146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128</v>
      </c>
      <c r="AU101" s="19" t="s">
        <v>83</v>
      </c>
    </row>
    <row r="102" s="13" customFormat="1">
      <c r="A102" s="13"/>
      <c r="B102" s="224"/>
      <c r="C102" s="225"/>
      <c r="D102" s="226" t="s">
        <v>130</v>
      </c>
      <c r="E102" s="227" t="s">
        <v>19</v>
      </c>
      <c r="F102" s="228" t="s">
        <v>147</v>
      </c>
      <c r="G102" s="225"/>
      <c r="H102" s="229">
        <v>1320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130</v>
      </c>
      <c r="AU102" s="235" t="s">
        <v>83</v>
      </c>
      <c r="AV102" s="13" t="s">
        <v>83</v>
      </c>
      <c r="AW102" s="13" t="s">
        <v>33</v>
      </c>
      <c r="AX102" s="13" t="s">
        <v>80</v>
      </c>
      <c r="AY102" s="235" t="s">
        <v>119</v>
      </c>
    </row>
    <row r="103" s="2" customFormat="1" ht="37.8" customHeight="1">
      <c r="A103" s="40"/>
      <c r="B103" s="41"/>
      <c r="C103" s="206" t="s">
        <v>148</v>
      </c>
      <c r="D103" s="206" t="s">
        <v>121</v>
      </c>
      <c r="E103" s="207" t="s">
        <v>149</v>
      </c>
      <c r="F103" s="208" t="s">
        <v>150</v>
      </c>
      <c r="G103" s="209" t="s">
        <v>124</v>
      </c>
      <c r="H103" s="210">
        <v>16</v>
      </c>
      <c r="I103" s="211"/>
      <c r="J103" s="212">
        <f>ROUND(I103*H103,2)</f>
        <v>0</v>
      </c>
      <c r="K103" s="208" t="s">
        <v>125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0.28999999999999998</v>
      </c>
      <c r="T103" s="216">
        <f>S103*H103</f>
        <v>4.6399999999999997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126</v>
      </c>
      <c r="AT103" s="217" t="s">
        <v>121</v>
      </c>
      <c r="AU103" s="217" t="s">
        <v>83</v>
      </c>
      <c r="AY103" s="19" t="s">
        <v>119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126</v>
      </c>
      <c r="BM103" s="217" t="s">
        <v>151</v>
      </c>
    </row>
    <row r="104" s="2" customFormat="1">
      <c r="A104" s="40"/>
      <c r="B104" s="41"/>
      <c r="C104" s="42"/>
      <c r="D104" s="219" t="s">
        <v>128</v>
      </c>
      <c r="E104" s="42"/>
      <c r="F104" s="220" t="s">
        <v>152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83</v>
      </c>
    </row>
    <row r="105" s="13" customFormat="1">
      <c r="A105" s="13"/>
      <c r="B105" s="224"/>
      <c r="C105" s="225"/>
      <c r="D105" s="226" t="s">
        <v>130</v>
      </c>
      <c r="E105" s="227" t="s">
        <v>19</v>
      </c>
      <c r="F105" s="228" t="s">
        <v>153</v>
      </c>
      <c r="G105" s="225"/>
      <c r="H105" s="229">
        <v>16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130</v>
      </c>
      <c r="AU105" s="235" t="s">
        <v>83</v>
      </c>
      <c r="AV105" s="13" t="s">
        <v>83</v>
      </c>
      <c r="AW105" s="13" t="s">
        <v>33</v>
      </c>
      <c r="AX105" s="13" t="s">
        <v>80</v>
      </c>
      <c r="AY105" s="235" t="s">
        <v>119</v>
      </c>
    </row>
    <row r="106" s="2" customFormat="1" ht="37.8" customHeight="1">
      <c r="A106" s="40"/>
      <c r="B106" s="41"/>
      <c r="C106" s="206" t="s">
        <v>154</v>
      </c>
      <c r="D106" s="206" t="s">
        <v>121</v>
      </c>
      <c r="E106" s="207" t="s">
        <v>155</v>
      </c>
      <c r="F106" s="208" t="s">
        <v>156</v>
      </c>
      <c r="G106" s="209" t="s">
        <v>124</v>
      </c>
      <c r="H106" s="210">
        <v>15</v>
      </c>
      <c r="I106" s="211"/>
      <c r="J106" s="212">
        <f>ROUND(I106*H106,2)</f>
        <v>0</v>
      </c>
      <c r="K106" s="208" t="s">
        <v>125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0.62</v>
      </c>
      <c r="T106" s="216">
        <f>S106*H106</f>
        <v>9.3000000000000007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126</v>
      </c>
      <c r="AT106" s="217" t="s">
        <v>121</v>
      </c>
      <c r="AU106" s="217" t="s">
        <v>83</v>
      </c>
      <c r="AY106" s="19" t="s">
        <v>119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126</v>
      </c>
      <c r="BM106" s="217" t="s">
        <v>157</v>
      </c>
    </row>
    <row r="107" s="2" customFormat="1">
      <c r="A107" s="40"/>
      <c r="B107" s="41"/>
      <c r="C107" s="42"/>
      <c r="D107" s="219" t="s">
        <v>128</v>
      </c>
      <c r="E107" s="42"/>
      <c r="F107" s="220" t="s">
        <v>158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128</v>
      </c>
      <c r="AU107" s="19" t="s">
        <v>83</v>
      </c>
    </row>
    <row r="108" s="13" customFormat="1">
      <c r="A108" s="13"/>
      <c r="B108" s="224"/>
      <c r="C108" s="225"/>
      <c r="D108" s="226" t="s">
        <v>130</v>
      </c>
      <c r="E108" s="227" t="s">
        <v>19</v>
      </c>
      <c r="F108" s="228" t="s">
        <v>159</v>
      </c>
      <c r="G108" s="225"/>
      <c r="H108" s="229">
        <v>15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130</v>
      </c>
      <c r="AU108" s="235" t="s">
        <v>83</v>
      </c>
      <c r="AV108" s="13" t="s">
        <v>83</v>
      </c>
      <c r="AW108" s="13" t="s">
        <v>33</v>
      </c>
      <c r="AX108" s="13" t="s">
        <v>80</v>
      </c>
      <c r="AY108" s="235" t="s">
        <v>119</v>
      </c>
    </row>
    <row r="109" s="2" customFormat="1" ht="33" customHeight="1">
      <c r="A109" s="40"/>
      <c r="B109" s="41"/>
      <c r="C109" s="206" t="s">
        <v>160</v>
      </c>
      <c r="D109" s="206" t="s">
        <v>121</v>
      </c>
      <c r="E109" s="207" t="s">
        <v>161</v>
      </c>
      <c r="F109" s="208" t="s">
        <v>162</v>
      </c>
      <c r="G109" s="209" t="s">
        <v>124</v>
      </c>
      <c r="H109" s="210">
        <v>98</v>
      </c>
      <c r="I109" s="211"/>
      <c r="J109" s="212">
        <f>ROUND(I109*H109,2)</f>
        <v>0</v>
      </c>
      <c r="K109" s="208" t="s">
        <v>125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0.32500000000000001</v>
      </c>
      <c r="T109" s="216">
        <f>S109*H109</f>
        <v>31.850000000000001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126</v>
      </c>
      <c r="AT109" s="217" t="s">
        <v>121</v>
      </c>
      <c r="AU109" s="217" t="s">
        <v>83</v>
      </c>
      <c r="AY109" s="19" t="s">
        <v>119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126</v>
      </c>
      <c r="BM109" s="217" t="s">
        <v>163</v>
      </c>
    </row>
    <row r="110" s="2" customFormat="1">
      <c r="A110" s="40"/>
      <c r="B110" s="41"/>
      <c r="C110" s="42"/>
      <c r="D110" s="219" t="s">
        <v>128</v>
      </c>
      <c r="E110" s="42"/>
      <c r="F110" s="220" t="s">
        <v>164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128</v>
      </c>
      <c r="AU110" s="19" t="s">
        <v>83</v>
      </c>
    </row>
    <row r="111" s="13" customFormat="1">
      <c r="A111" s="13"/>
      <c r="B111" s="224"/>
      <c r="C111" s="225"/>
      <c r="D111" s="226" t="s">
        <v>130</v>
      </c>
      <c r="E111" s="227" t="s">
        <v>19</v>
      </c>
      <c r="F111" s="228" t="s">
        <v>165</v>
      </c>
      <c r="G111" s="225"/>
      <c r="H111" s="229">
        <v>98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130</v>
      </c>
      <c r="AU111" s="235" t="s">
        <v>83</v>
      </c>
      <c r="AV111" s="13" t="s">
        <v>83</v>
      </c>
      <c r="AW111" s="13" t="s">
        <v>33</v>
      </c>
      <c r="AX111" s="13" t="s">
        <v>80</v>
      </c>
      <c r="AY111" s="235" t="s">
        <v>119</v>
      </c>
    </row>
    <row r="112" s="2" customFormat="1" ht="33" customHeight="1">
      <c r="A112" s="40"/>
      <c r="B112" s="41"/>
      <c r="C112" s="206" t="s">
        <v>166</v>
      </c>
      <c r="D112" s="206" t="s">
        <v>121</v>
      </c>
      <c r="E112" s="207" t="s">
        <v>167</v>
      </c>
      <c r="F112" s="208" t="s">
        <v>168</v>
      </c>
      <c r="G112" s="209" t="s">
        <v>124</v>
      </c>
      <c r="H112" s="210">
        <v>16</v>
      </c>
      <c r="I112" s="211"/>
      <c r="J112" s="212">
        <f>ROUND(I112*H112,2)</f>
        <v>0</v>
      </c>
      <c r="K112" s="208" t="s">
        <v>125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0.098000000000000004</v>
      </c>
      <c r="T112" s="216">
        <f>S112*H112</f>
        <v>1.5680000000000001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126</v>
      </c>
      <c r="AT112" s="217" t="s">
        <v>121</v>
      </c>
      <c r="AU112" s="217" t="s">
        <v>83</v>
      </c>
      <c r="AY112" s="19" t="s">
        <v>119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126</v>
      </c>
      <c r="BM112" s="217" t="s">
        <v>169</v>
      </c>
    </row>
    <row r="113" s="2" customFormat="1">
      <c r="A113" s="40"/>
      <c r="B113" s="41"/>
      <c r="C113" s="42"/>
      <c r="D113" s="219" t="s">
        <v>128</v>
      </c>
      <c r="E113" s="42"/>
      <c r="F113" s="220" t="s">
        <v>170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128</v>
      </c>
      <c r="AU113" s="19" t="s">
        <v>83</v>
      </c>
    </row>
    <row r="114" s="13" customFormat="1">
      <c r="A114" s="13"/>
      <c r="B114" s="224"/>
      <c r="C114" s="225"/>
      <c r="D114" s="226" t="s">
        <v>130</v>
      </c>
      <c r="E114" s="227" t="s">
        <v>19</v>
      </c>
      <c r="F114" s="228" t="s">
        <v>171</v>
      </c>
      <c r="G114" s="225"/>
      <c r="H114" s="229">
        <v>16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130</v>
      </c>
      <c r="AU114" s="235" t="s">
        <v>83</v>
      </c>
      <c r="AV114" s="13" t="s">
        <v>83</v>
      </c>
      <c r="AW114" s="13" t="s">
        <v>33</v>
      </c>
      <c r="AX114" s="13" t="s">
        <v>80</v>
      </c>
      <c r="AY114" s="235" t="s">
        <v>119</v>
      </c>
    </row>
    <row r="115" s="2" customFormat="1" ht="33" customHeight="1">
      <c r="A115" s="40"/>
      <c r="B115" s="41"/>
      <c r="C115" s="206" t="s">
        <v>172</v>
      </c>
      <c r="D115" s="206" t="s">
        <v>121</v>
      </c>
      <c r="E115" s="207" t="s">
        <v>173</v>
      </c>
      <c r="F115" s="208" t="s">
        <v>174</v>
      </c>
      <c r="G115" s="209" t="s">
        <v>124</v>
      </c>
      <c r="H115" s="210">
        <v>15</v>
      </c>
      <c r="I115" s="211"/>
      <c r="J115" s="212">
        <f>ROUND(I115*H115,2)</f>
        <v>0</v>
      </c>
      <c r="K115" s="208" t="s">
        <v>125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0.22</v>
      </c>
      <c r="T115" s="216">
        <f>S115*H115</f>
        <v>3.2999999999999998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126</v>
      </c>
      <c r="AT115" s="217" t="s">
        <v>121</v>
      </c>
      <c r="AU115" s="217" t="s">
        <v>83</v>
      </c>
      <c r="AY115" s="19" t="s">
        <v>119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126</v>
      </c>
      <c r="BM115" s="217" t="s">
        <v>175</v>
      </c>
    </row>
    <row r="116" s="2" customFormat="1">
      <c r="A116" s="40"/>
      <c r="B116" s="41"/>
      <c r="C116" s="42"/>
      <c r="D116" s="219" t="s">
        <v>128</v>
      </c>
      <c r="E116" s="42"/>
      <c r="F116" s="220" t="s">
        <v>176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128</v>
      </c>
      <c r="AU116" s="19" t="s">
        <v>83</v>
      </c>
    </row>
    <row r="117" s="13" customFormat="1">
      <c r="A117" s="13"/>
      <c r="B117" s="224"/>
      <c r="C117" s="225"/>
      <c r="D117" s="226" t="s">
        <v>130</v>
      </c>
      <c r="E117" s="227" t="s">
        <v>19</v>
      </c>
      <c r="F117" s="228" t="s">
        <v>177</v>
      </c>
      <c r="G117" s="225"/>
      <c r="H117" s="229">
        <v>15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130</v>
      </c>
      <c r="AU117" s="235" t="s">
        <v>83</v>
      </c>
      <c r="AV117" s="13" t="s">
        <v>83</v>
      </c>
      <c r="AW117" s="13" t="s">
        <v>33</v>
      </c>
      <c r="AX117" s="13" t="s">
        <v>80</v>
      </c>
      <c r="AY117" s="235" t="s">
        <v>119</v>
      </c>
    </row>
    <row r="118" s="2" customFormat="1" ht="24.15" customHeight="1">
      <c r="A118" s="40"/>
      <c r="B118" s="41"/>
      <c r="C118" s="206" t="s">
        <v>178</v>
      </c>
      <c r="D118" s="206" t="s">
        <v>121</v>
      </c>
      <c r="E118" s="207" t="s">
        <v>179</v>
      </c>
      <c r="F118" s="208" t="s">
        <v>180</v>
      </c>
      <c r="G118" s="209" t="s">
        <v>181</v>
      </c>
      <c r="H118" s="210">
        <v>14</v>
      </c>
      <c r="I118" s="211"/>
      <c r="J118" s="212">
        <f>ROUND(I118*H118,2)</f>
        <v>0</v>
      </c>
      <c r="K118" s="208" t="s">
        <v>125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0.28999999999999998</v>
      </c>
      <c r="T118" s="216">
        <f>S118*H118</f>
        <v>4.0599999999999996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126</v>
      </c>
      <c r="AT118" s="217" t="s">
        <v>121</v>
      </c>
      <c r="AU118" s="217" t="s">
        <v>83</v>
      </c>
      <c r="AY118" s="19" t="s">
        <v>119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126</v>
      </c>
      <c r="BM118" s="217" t="s">
        <v>182</v>
      </c>
    </row>
    <row r="119" s="2" customFormat="1">
      <c r="A119" s="40"/>
      <c r="B119" s="41"/>
      <c r="C119" s="42"/>
      <c r="D119" s="219" t="s">
        <v>128</v>
      </c>
      <c r="E119" s="42"/>
      <c r="F119" s="220" t="s">
        <v>183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128</v>
      </c>
      <c r="AU119" s="19" t="s">
        <v>83</v>
      </c>
    </row>
    <row r="120" s="13" customFormat="1">
      <c r="A120" s="13"/>
      <c r="B120" s="224"/>
      <c r="C120" s="225"/>
      <c r="D120" s="226" t="s">
        <v>130</v>
      </c>
      <c r="E120" s="227" t="s">
        <v>19</v>
      </c>
      <c r="F120" s="228" t="s">
        <v>184</v>
      </c>
      <c r="G120" s="225"/>
      <c r="H120" s="229">
        <v>14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130</v>
      </c>
      <c r="AU120" s="235" t="s">
        <v>83</v>
      </c>
      <c r="AV120" s="13" t="s">
        <v>83</v>
      </c>
      <c r="AW120" s="13" t="s">
        <v>33</v>
      </c>
      <c r="AX120" s="13" t="s">
        <v>80</v>
      </c>
      <c r="AY120" s="235" t="s">
        <v>119</v>
      </c>
    </row>
    <row r="121" s="2" customFormat="1" ht="24.15" customHeight="1">
      <c r="A121" s="40"/>
      <c r="B121" s="41"/>
      <c r="C121" s="206" t="s">
        <v>185</v>
      </c>
      <c r="D121" s="206" t="s">
        <v>121</v>
      </c>
      <c r="E121" s="207" t="s">
        <v>186</v>
      </c>
      <c r="F121" s="208" t="s">
        <v>187</v>
      </c>
      <c r="G121" s="209" t="s">
        <v>181</v>
      </c>
      <c r="H121" s="210">
        <v>15.5</v>
      </c>
      <c r="I121" s="211"/>
      <c r="J121" s="212">
        <f>ROUND(I121*H121,2)</f>
        <v>0</v>
      </c>
      <c r="K121" s="208" t="s">
        <v>125</v>
      </c>
      <c r="L121" s="46"/>
      <c r="M121" s="213" t="s">
        <v>19</v>
      </c>
      <c r="N121" s="214" t="s">
        <v>43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0.11500000000000001</v>
      </c>
      <c r="T121" s="216">
        <f>S121*H121</f>
        <v>1.7825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126</v>
      </c>
      <c r="AT121" s="217" t="s">
        <v>121</v>
      </c>
      <c r="AU121" s="217" t="s">
        <v>83</v>
      </c>
      <c r="AY121" s="19" t="s">
        <v>119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80</v>
      </c>
      <c r="BK121" s="218">
        <f>ROUND(I121*H121,2)</f>
        <v>0</v>
      </c>
      <c r="BL121" s="19" t="s">
        <v>126</v>
      </c>
      <c r="BM121" s="217" t="s">
        <v>188</v>
      </c>
    </row>
    <row r="122" s="2" customFormat="1">
      <c r="A122" s="40"/>
      <c r="B122" s="41"/>
      <c r="C122" s="42"/>
      <c r="D122" s="219" t="s">
        <v>128</v>
      </c>
      <c r="E122" s="42"/>
      <c r="F122" s="220" t="s">
        <v>189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128</v>
      </c>
      <c r="AU122" s="19" t="s">
        <v>83</v>
      </c>
    </row>
    <row r="123" s="14" customFormat="1">
      <c r="A123" s="14"/>
      <c r="B123" s="236"/>
      <c r="C123" s="237"/>
      <c r="D123" s="226" t="s">
        <v>130</v>
      </c>
      <c r="E123" s="238" t="s">
        <v>19</v>
      </c>
      <c r="F123" s="239" t="s">
        <v>190</v>
      </c>
      <c r="G123" s="237"/>
      <c r="H123" s="238" t="s">
        <v>19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130</v>
      </c>
      <c r="AU123" s="245" t="s">
        <v>83</v>
      </c>
      <c r="AV123" s="14" t="s">
        <v>80</v>
      </c>
      <c r="AW123" s="14" t="s">
        <v>33</v>
      </c>
      <c r="AX123" s="14" t="s">
        <v>72</v>
      </c>
      <c r="AY123" s="245" t="s">
        <v>119</v>
      </c>
    </row>
    <row r="124" s="13" customFormat="1">
      <c r="A124" s="13"/>
      <c r="B124" s="224"/>
      <c r="C124" s="225"/>
      <c r="D124" s="226" t="s">
        <v>130</v>
      </c>
      <c r="E124" s="227" t="s">
        <v>19</v>
      </c>
      <c r="F124" s="228" t="s">
        <v>191</v>
      </c>
      <c r="G124" s="225"/>
      <c r="H124" s="229">
        <v>12.5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130</v>
      </c>
      <c r="AU124" s="235" t="s">
        <v>83</v>
      </c>
      <c r="AV124" s="13" t="s">
        <v>83</v>
      </c>
      <c r="AW124" s="13" t="s">
        <v>33</v>
      </c>
      <c r="AX124" s="13" t="s">
        <v>72</v>
      </c>
      <c r="AY124" s="235" t="s">
        <v>119</v>
      </c>
    </row>
    <row r="125" s="13" customFormat="1">
      <c r="A125" s="13"/>
      <c r="B125" s="224"/>
      <c r="C125" s="225"/>
      <c r="D125" s="226" t="s">
        <v>130</v>
      </c>
      <c r="E125" s="227" t="s">
        <v>19</v>
      </c>
      <c r="F125" s="228" t="s">
        <v>192</v>
      </c>
      <c r="G125" s="225"/>
      <c r="H125" s="229">
        <v>3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130</v>
      </c>
      <c r="AU125" s="235" t="s">
        <v>83</v>
      </c>
      <c r="AV125" s="13" t="s">
        <v>83</v>
      </c>
      <c r="AW125" s="13" t="s">
        <v>33</v>
      </c>
      <c r="AX125" s="13" t="s">
        <v>72</v>
      </c>
      <c r="AY125" s="235" t="s">
        <v>119</v>
      </c>
    </row>
    <row r="126" s="15" customFormat="1">
      <c r="A126" s="15"/>
      <c r="B126" s="246"/>
      <c r="C126" s="247"/>
      <c r="D126" s="226" t="s">
        <v>130</v>
      </c>
      <c r="E126" s="248" t="s">
        <v>19</v>
      </c>
      <c r="F126" s="249" t="s">
        <v>193</v>
      </c>
      <c r="G126" s="247"/>
      <c r="H126" s="250">
        <v>15.5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6" t="s">
        <v>130</v>
      </c>
      <c r="AU126" s="256" t="s">
        <v>83</v>
      </c>
      <c r="AV126" s="15" t="s">
        <v>126</v>
      </c>
      <c r="AW126" s="15" t="s">
        <v>33</v>
      </c>
      <c r="AX126" s="15" t="s">
        <v>80</v>
      </c>
      <c r="AY126" s="256" t="s">
        <v>119</v>
      </c>
    </row>
    <row r="127" s="2" customFormat="1" ht="16.5" customHeight="1">
      <c r="A127" s="40"/>
      <c r="B127" s="41"/>
      <c r="C127" s="206" t="s">
        <v>8</v>
      </c>
      <c r="D127" s="206" t="s">
        <v>121</v>
      </c>
      <c r="E127" s="207" t="s">
        <v>194</v>
      </c>
      <c r="F127" s="208" t="s">
        <v>195</v>
      </c>
      <c r="G127" s="209" t="s">
        <v>124</v>
      </c>
      <c r="H127" s="210">
        <v>820</v>
      </c>
      <c r="I127" s="211"/>
      <c r="J127" s="212">
        <f>ROUND(I127*H127,2)</f>
        <v>0</v>
      </c>
      <c r="K127" s="208" t="s">
        <v>125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126</v>
      </c>
      <c r="AT127" s="217" t="s">
        <v>121</v>
      </c>
      <c r="AU127" s="217" t="s">
        <v>83</v>
      </c>
      <c r="AY127" s="19" t="s">
        <v>119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126</v>
      </c>
      <c r="BM127" s="217" t="s">
        <v>196</v>
      </c>
    </row>
    <row r="128" s="2" customFormat="1">
      <c r="A128" s="40"/>
      <c r="B128" s="41"/>
      <c r="C128" s="42"/>
      <c r="D128" s="219" t="s">
        <v>128</v>
      </c>
      <c r="E128" s="42"/>
      <c r="F128" s="220" t="s">
        <v>197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128</v>
      </c>
      <c r="AU128" s="19" t="s">
        <v>83</v>
      </c>
    </row>
    <row r="129" s="13" customFormat="1">
      <c r="A129" s="13"/>
      <c r="B129" s="224"/>
      <c r="C129" s="225"/>
      <c r="D129" s="226" t="s">
        <v>130</v>
      </c>
      <c r="E129" s="227" t="s">
        <v>19</v>
      </c>
      <c r="F129" s="228" t="s">
        <v>198</v>
      </c>
      <c r="G129" s="225"/>
      <c r="H129" s="229">
        <v>820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130</v>
      </c>
      <c r="AU129" s="235" t="s">
        <v>83</v>
      </c>
      <c r="AV129" s="13" t="s">
        <v>83</v>
      </c>
      <c r="AW129" s="13" t="s">
        <v>33</v>
      </c>
      <c r="AX129" s="13" t="s">
        <v>80</v>
      </c>
      <c r="AY129" s="235" t="s">
        <v>119</v>
      </c>
    </row>
    <row r="130" s="2" customFormat="1" ht="24.15" customHeight="1">
      <c r="A130" s="40"/>
      <c r="B130" s="41"/>
      <c r="C130" s="206" t="s">
        <v>199</v>
      </c>
      <c r="D130" s="206" t="s">
        <v>121</v>
      </c>
      <c r="E130" s="207" t="s">
        <v>200</v>
      </c>
      <c r="F130" s="208" t="s">
        <v>201</v>
      </c>
      <c r="G130" s="209" t="s">
        <v>202</v>
      </c>
      <c r="H130" s="210">
        <v>255</v>
      </c>
      <c r="I130" s="211"/>
      <c r="J130" s="212">
        <f>ROUND(I130*H130,2)</f>
        <v>0</v>
      </c>
      <c r="K130" s="208" t="s">
        <v>125</v>
      </c>
      <c r="L130" s="46"/>
      <c r="M130" s="213" t="s">
        <v>19</v>
      </c>
      <c r="N130" s="214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126</v>
      </c>
      <c r="AT130" s="217" t="s">
        <v>121</v>
      </c>
      <c r="AU130" s="217" t="s">
        <v>83</v>
      </c>
      <c r="AY130" s="19" t="s">
        <v>119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126</v>
      </c>
      <c r="BM130" s="217" t="s">
        <v>203</v>
      </c>
    </row>
    <row r="131" s="2" customFormat="1">
      <c r="A131" s="40"/>
      <c r="B131" s="41"/>
      <c r="C131" s="42"/>
      <c r="D131" s="219" t="s">
        <v>128</v>
      </c>
      <c r="E131" s="42"/>
      <c r="F131" s="220" t="s">
        <v>204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128</v>
      </c>
      <c r="AU131" s="19" t="s">
        <v>83</v>
      </c>
    </row>
    <row r="132" s="13" customFormat="1">
      <c r="A132" s="13"/>
      <c r="B132" s="224"/>
      <c r="C132" s="225"/>
      <c r="D132" s="226" t="s">
        <v>130</v>
      </c>
      <c r="E132" s="227" t="s">
        <v>19</v>
      </c>
      <c r="F132" s="228" t="s">
        <v>205</v>
      </c>
      <c r="G132" s="225"/>
      <c r="H132" s="229">
        <v>255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130</v>
      </c>
      <c r="AU132" s="235" t="s">
        <v>83</v>
      </c>
      <c r="AV132" s="13" t="s">
        <v>83</v>
      </c>
      <c r="AW132" s="13" t="s">
        <v>33</v>
      </c>
      <c r="AX132" s="13" t="s">
        <v>80</v>
      </c>
      <c r="AY132" s="235" t="s">
        <v>119</v>
      </c>
    </row>
    <row r="133" s="2" customFormat="1" ht="24.15" customHeight="1">
      <c r="A133" s="40"/>
      <c r="B133" s="41"/>
      <c r="C133" s="206" t="s">
        <v>206</v>
      </c>
      <c r="D133" s="206" t="s">
        <v>121</v>
      </c>
      <c r="E133" s="207" t="s">
        <v>207</v>
      </c>
      <c r="F133" s="208" t="s">
        <v>208</v>
      </c>
      <c r="G133" s="209" t="s">
        <v>202</v>
      </c>
      <c r="H133" s="210">
        <v>1038</v>
      </c>
      <c r="I133" s="211"/>
      <c r="J133" s="212">
        <f>ROUND(I133*H133,2)</f>
        <v>0</v>
      </c>
      <c r="K133" s="208" t="s">
        <v>125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126</v>
      </c>
      <c r="AT133" s="217" t="s">
        <v>121</v>
      </c>
      <c r="AU133" s="217" t="s">
        <v>83</v>
      </c>
      <c r="AY133" s="19" t="s">
        <v>119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126</v>
      </c>
      <c r="BM133" s="217" t="s">
        <v>209</v>
      </c>
    </row>
    <row r="134" s="2" customFormat="1">
      <c r="A134" s="40"/>
      <c r="B134" s="41"/>
      <c r="C134" s="42"/>
      <c r="D134" s="219" t="s">
        <v>128</v>
      </c>
      <c r="E134" s="42"/>
      <c r="F134" s="220" t="s">
        <v>210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128</v>
      </c>
      <c r="AU134" s="19" t="s">
        <v>83</v>
      </c>
    </row>
    <row r="135" s="14" customFormat="1">
      <c r="A135" s="14"/>
      <c r="B135" s="236"/>
      <c r="C135" s="237"/>
      <c r="D135" s="226" t="s">
        <v>130</v>
      </c>
      <c r="E135" s="238" t="s">
        <v>19</v>
      </c>
      <c r="F135" s="239" t="s">
        <v>211</v>
      </c>
      <c r="G135" s="237"/>
      <c r="H135" s="238" t="s">
        <v>19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130</v>
      </c>
      <c r="AU135" s="245" t="s">
        <v>83</v>
      </c>
      <c r="AV135" s="14" t="s">
        <v>80</v>
      </c>
      <c r="AW135" s="14" t="s">
        <v>33</v>
      </c>
      <c r="AX135" s="14" t="s">
        <v>72</v>
      </c>
      <c r="AY135" s="245" t="s">
        <v>119</v>
      </c>
    </row>
    <row r="136" s="14" customFormat="1">
      <c r="A136" s="14"/>
      <c r="B136" s="236"/>
      <c r="C136" s="237"/>
      <c r="D136" s="226" t="s">
        <v>130</v>
      </c>
      <c r="E136" s="238" t="s">
        <v>19</v>
      </c>
      <c r="F136" s="239" t="s">
        <v>212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130</v>
      </c>
      <c r="AU136" s="245" t="s">
        <v>83</v>
      </c>
      <c r="AV136" s="14" t="s">
        <v>80</v>
      </c>
      <c r="AW136" s="14" t="s">
        <v>33</v>
      </c>
      <c r="AX136" s="14" t="s">
        <v>72</v>
      </c>
      <c r="AY136" s="245" t="s">
        <v>119</v>
      </c>
    </row>
    <row r="137" s="13" customFormat="1">
      <c r="A137" s="13"/>
      <c r="B137" s="224"/>
      <c r="C137" s="225"/>
      <c r="D137" s="226" t="s">
        <v>130</v>
      </c>
      <c r="E137" s="227" t="s">
        <v>19</v>
      </c>
      <c r="F137" s="228" t="s">
        <v>213</v>
      </c>
      <c r="G137" s="225"/>
      <c r="H137" s="229">
        <v>804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130</v>
      </c>
      <c r="AU137" s="235" t="s">
        <v>83</v>
      </c>
      <c r="AV137" s="13" t="s">
        <v>83</v>
      </c>
      <c r="AW137" s="13" t="s">
        <v>33</v>
      </c>
      <c r="AX137" s="13" t="s">
        <v>72</v>
      </c>
      <c r="AY137" s="235" t="s">
        <v>119</v>
      </c>
    </row>
    <row r="138" s="14" customFormat="1">
      <c r="A138" s="14"/>
      <c r="B138" s="236"/>
      <c r="C138" s="237"/>
      <c r="D138" s="226" t="s">
        <v>130</v>
      </c>
      <c r="E138" s="238" t="s">
        <v>19</v>
      </c>
      <c r="F138" s="239" t="s">
        <v>214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130</v>
      </c>
      <c r="AU138" s="245" t="s">
        <v>83</v>
      </c>
      <c r="AV138" s="14" t="s">
        <v>80</v>
      </c>
      <c r="AW138" s="14" t="s">
        <v>33</v>
      </c>
      <c r="AX138" s="14" t="s">
        <v>72</v>
      </c>
      <c r="AY138" s="245" t="s">
        <v>119</v>
      </c>
    </row>
    <row r="139" s="13" customFormat="1">
      <c r="A139" s="13"/>
      <c r="B139" s="224"/>
      <c r="C139" s="225"/>
      <c r="D139" s="226" t="s">
        <v>130</v>
      </c>
      <c r="E139" s="227" t="s">
        <v>19</v>
      </c>
      <c r="F139" s="228" t="s">
        <v>215</v>
      </c>
      <c r="G139" s="225"/>
      <c r="H139" s="229">
        <v>20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130</v>
      </c>
      <c r="AU139" s="235" t="s">
        <v>83</v>
      </c>
      <c r="AV139" s="13" t="s">
        <v>83</v>
      </c>
      <c r="AW139" s="13" t="s">
        <v>33</v>
      </c>
      <c r="AX139" s="13" t="s">
        <v>72</v>
      </c>
      <c r="AY139" s="235" t="s">
        <v>119</v>
      </c>
    </row>
    <row r="140" s="13" customFormat="1">
      <c r="A140" s="13"/>
      <c r="B140" s="224"/>
      <c r="C140" s="225"/>
      <c r="D140" s="226" t="s">
        <v>130</v>
      </c>
      <c r="E140" s="227" t="s">
        <v>19</v>
      </c>
      <c r="F140" s="228" t="s">
        <v>216</v>
      </c>
      <c r="G140" s="225"/>
      <c r="H140" s="229">
        <v>14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130</v>
      </c>
      <c r="AU140" s="235" t="s">
        <v>83</v>
      </c>
      <c r="AV140" s="13" t="s">
        <v>83</v>
      </c>
      <c r="AW140" s="13" t="s">
        <v>33</v>
      </c>
      <c r="AX140" s="13" t="s">
        <v>72</v>
      </c>
      <c r="AY140" s="235" t="s">
        <v>119</v>
      </c>
    </row>
    <row r="141" s="14" customFormat="1">
      <c r="A141" s="14"/>
      <c r="B141" s="236"/>
      <c r="C141" s="237"/>
      <c r="D141" s="226" t="s">
        <v>130</v>
      </c>
      <c r="E141" s="238" t="s">
        <v>19</v>
      </c>
      <c r="F141" s="239" t="s">
        <v>217</v>
      </c>
      <c r="G141" s="237"/>
      <c r="H141" s="238" t="s">
        <v>19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130</v>
      </c>
      <c r="AU141" s="245" t="s">
        <v>83</v>
      </c>
      <c r="AV141" s="14" t="s">
        <v>80</v>
      </c>
      <c r="AW141" s="14" t="s">
        <v>33</v>
      </c>
      <c r="AX141" s="14" t="s">
        <v>72</v>
      </c>
      <c r="AY141" s="245" t="s">
        <v>119</v>
      </c>
    </row>
    <row r="142" s="13" customFormat="1">
      <c r="A142" s="13"/>
      <c r="B142" s="224"/>
      <c r="C142" s="225"/>
      <c r="D142" s="226" t="s">
        <v>130</v>
      </c>
      <c r="E142" s="227" t="s">
        <v>19</v>
      </c>
      <c r="F142" s="228" t="s">
        <v>218</v>
      </c>
      <c r="G142" s="225"/>
      <c r="H142" s="229">
        <v>12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130</v>
      </c>
      <c r="AU142" s="235" t="s">
        <v>83</v>
      </c>
      <c r="AV142" s="13" t="s">
        <v>83</v>
      </c>
      <c r="AW142" s="13" t="s">
        <v>33</v>
      </c>
      <c r="AX142" s="13" t="s">
        <v>72</v>
      </c>
      <c r="AY142" s="235" t="s">
        <v>119</v>
      </c>
    </row>
    <row r="143" s="13" customFormat="1">
      <c r="A143" s="13"/>
      <c r="B143" s="224"/>
      <c r="C143" s="225"/>
      <c r="D143" s="226" t="s">
        <v>130</v>
      </c>
      <c r="E143" s="227" t="s">
        <v>19</v>
      </c>
      <c r="F143" s="228" t="s">
        <v>219</v>
      </c>
      <c r="G143" s="225"/>
      <c r="H143" s="229">
        <v>12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130</v>
      </c>
      <c r="AU143" s="235" t="s">
        <v>83</v>
      </c>
      <c r="AV143" s="13" t="s">
        <v>83</v>
      </c>
      <c r="AW143" s="13" t="s">
        <v>33</v>
      </c>
      <c r="AX143" s="13" t="s">
        <v>72</v>
      </c>
      <c r="AY143" s="235" t="s">
        <v>119</v>
      </c>
    </row>
    <row r="144" s="14" customFormat="1">
      <c r="A144" s="14"/>
      <c r="B144" s="236"/>
      <c r="C144" s="237"/>
      <c r="D144" s="226" t="s">
        <v>130</v>
      </c>
      <c r="E144" s="238" t="s">
        <v>19</v>
      </c>
      <c r="F144" s="239" t="s">
        <v>220</v>
      </c>
      <c r="G144" s="237"/>
      <c r="H144" s="238" t="s">
        <v>19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130</v>
      </c>
      <c r="AU144" s="245" t="s">
        <v>83</v>
      </c>
      <c r="AV144" s="14" t="s">
        <v>80</v>
      </c>
      <c r="AW144" s="14" t="s">
        <v>33</v>
      </c>
      <c r="AX144" s="14" t="s">
        <v>72</v>
      </c>
      <c r="AY144" s="245" t="s">
        <v>119</v>
      </c>
    </row>
    <row r="145" s="13" customFormat="1">
      <c r="A145" s="13"/>
      <c r="B145" s="224"/>
      <c r="C145" s="225"/>
      <c r="D145" s="226" t="s">
        <v>130</v>
      </c>
      <c r="E145" s="227" t="s">
        <v>19</v>
      </c>
      <c r="F145" s="228" t="s">
        <v>221</v>
      </c>
      <c r="G145" s="225"/>
      <c r="H145" s="229">
        <v>16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130</v>
      </c>
      <c r="AU145" s="235" t="s">
        <v>83</v>
      </c>
      <c r="AV145" s="13" t="s">
        <v>83</v>
      </c>
      <c r="AW145" s="13" t="s">
        <v>33</v>
      </c>
      <c r="AX145" s="13" t="s">
        <v>72</v>
      </c>
      <c r="AY145" s="235" t="s">
        <v>119</v>
      </c>
    </row>
    <row r="146" s="13" customFormat="1">
      <c r="A146" s="13"/>
      <c r="B146" s="224"/>
      <c r="C146" s="225"/>
      <c r="D146" s="226" t="s">
        <v>130</v>
      </c>
      <c r="E146" s="227" t="s">
        <v>19</v>
      </c>
      <c r="F146" s="228" t="s">
        <v>222</v>
      </c>
      <c r="G146" s="225"/>
      <c r="H146" s="229">
        <v>16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130</v>
      </c>
      <c r="AU146" s="235" t="s">
        <v>83</v>
      </c>
      <c r="AV146" s="13" t="s">
        <v>83</v>
      </c>
      <c r="AW146" s="13" t="s">
        <v>33</v>
      </c>
      <c r="AX146" s="13" t="s">
        <v>72</v>
      </c>
      <c r="AY146" s="235" t="s">
        <v>119</v>
      </c>
    </row>
    <row r="147" s="13" customFormat="1">
      <c r="A147" s="13"/>
      <c r="B147" s="224"/>
      <c r="C147" s="225"/>
      <c r="D147" s="226" t="s">
        <v>130</v>
      </c>
      <c r="E147" s="227" t="s">
        <v>19</v>
      </c>
      <c r="F147" s="228" t="s">
        <v>223</v>
      </c>
      <c r="G147" s="225"/>
      <c r="H147" s="229">
        <v>16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130</v>
      </c>
      <c r="AU147" s="235" t="s">
        <v>83</v>
      </c>
      <c r="AV147" s="13" t="s">
        <v>83</v>
      </c>
      <c r="AW147" s="13" t="s">
        <v>33</v>
      </c>
      <c r="AX147" s="13" t="s">
        <v>72</v>
      </c>
      <c r="AY147" s="235" t="s">
        <v>119</v>
      </c>
    </row>
    <row r="148" s="13" customFormat="1">
      <c r="A148" s="13"/>
      <c r="B148" s="224"/>
      <c r="C148" s="225"/>
      <c r="D148" s="226" t="s">
        <v>130</v>
      </c>
      <c r="E148" s="227" t="s">
        <v>19</v>
      </c>
      <c r="F148" s="228" t="s">
        <v>224</v>
      </c>
      <c r="G148" s="225"/>
      <c r="H148" s="229">
        <v>16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130</v>
      </c>
      <c r="AU148" s="235" t="s">
        <v>83</v>
      </c>
      <c r="AV148" s="13" t="s">
        <v>83</v>
      </c>
      <c r="AW148" s="13" t="s">
        <v>33</v>
      </c>
      <c r="AX148" s="13" t="s">
        <v>72</v>
      </c>
      <c r="AY148" s="235" t="s">
        <v>119</v>
      </c>
    </row>
    <row r="149" s="13" customFormat="1">
      <c r="A149" s="13"/>
      <c r="B149" s="224"/>
      <c r="C149" s="225"/>
      <c r="D149" s="226" t="s">
        <v>130</v>
      </c>
      <c r="E149" s="227" t="s">
        <v>19</v>
      </c>
      <c r="F149" s="228" t="s">
        <v>225</v>
      </c>
      <c r="G149" s="225"/>
      <c r="H149" s="229">
        <v>16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130</v>
      </c>
      <c r="AU149" s="235" t="s">
        <v>83</v>
      </c>
      <c r="AV149" s="13" t="s">
        <v>83</v>
      </c>
      <c r="AW149" s="13" t="s">
        <v>33</v>
      </c>
      <c r="AX149" s="13" t="s">
        <v>72</v>
      </c>
      <c r="AY149" s="235" t="s">
        <v>119</v>
      </c>
    </row>
    <row r="150" s="13" customFormat="1">
      <c r="A150" s="13"/>
      <c r="B150" s="224"/>
      <c r="C150" s="225"/>
      <c r="D150" s="226" t="s">
        <v>130</v>
      </c>
      <c r="E150" s="227" t="s">
        <v>19</v>
      </c>
      <c r="F150" s="228" t="s">
        <v>226</v>
      </c>
      <c r="G150" s="225"/>
      <c r="H150" s="229">
        <v>16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130</v>
      </c>
      <c r="AU150" s="235" t="s">
        <v>83</v>
      </c>
      <c r="AV150" s="13" t="s">
        <v>83</v>
      </c>
      <c r="AW150" s="13" t="s">
        <v>33</v>
      </c>
      <c r="AX150" s="13" t="s">
        <v>72</v>
      </c>
      <c r="AY150" s="235" t="s">
        <v>119</v>
      </c>
    </row>
    <row r="151" s="13" customFormat="1">
      <c r="A151" s="13"/>
      <c r="B151" s="224"/>
      <c r="C151" s="225"/>
      <c r="D151" s="226" t="s">
        <v>130</v>
      </c>
      <c r="E151" s="227" t="s">
        <v>19</v>
      </c>
      <c r="F151" s="228" t="s">
        <v>227</v>
      </c>
      <c r="G151" s="225"/>
      <c r="H151" s="229">
        <v>16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130</v>
      </c>
      <c r="AU151" s="235" t="s">
        <v>83</v>
      </c>
      <c r="AV151" s="13" t="s">
        <v>83</v>
      </c>
      <c r="AW151" s="13" t="s">
        <v>33</v>
      </c>
      <c r="AX151" s="13" t="s">
        <v>72</v>
      </c>
      <c r="AY151" s="235" t="s">
        <v>119</v>
      </c>
    </row>
    <row r="152" s="13" customFormat="1">
      <c r="A152" s="13"/>
      <c r="B152" s="224"/>
      <c r="C152" s="225"/>
      <c r="D152" s="226" t="s">
        <v>130</v>
      </c>
      <c r="E152" s="227" t="s">
        <v>19</v>
      </c>
      <c r="F152" s="228" t="s">
        <v>228</v>
      </c>
      <c r="G152" s="225"/>
      <c r="H152" s="229">
        <v>16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130</v>
      </c>
      <c r="AU152" s="235" t="s">
        <v>83</v>
      </c>
      <c r="AV152" s="13" t="s">
        <v>83</v>
      </c>
      <c r="AW152" s="13" t="s">
        <v>33</v>
      </c>
      <c r="AX152" s="13" t="s">
        <v>72</v>
      </c>
      <c r="AY152" s="235" t="s">
        <v>119</v>
      </c>
    </row>
    <row r="153" s="13" customFormat="1">
      <c r="A153" s="13"/>
      <c r="B153" s="224"/>
      <c r="C153" s="225"/>
      <c r="D153" s="226" t="s">
        <v>130</v>
      </c>
      <c r="E153" s="227" t="s">
        <v>19</v>
      </c>
      <c r="F153" s="228" t="s">
        <v>229</v>
      </c>
      <c r="G153" s="225"/>
      <c r="H153" s="229">
        <v>16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130</v>
      </c>
      <c r="AU153" s="235" t="s">
        <v>83</v>
      </c>
      <c r="AV153" s="13" t="s">
        <v>83</v>
      </c>
      <c r="AW153" s="13" t="s">
        <v>33</v>
      </c>
      <c r="AX153" s="13" t="s">
        <v>72</v>
      </c>
      <c r="AY153" s="235" t="s">
        <v>119</v>
      </c>
    </row>
    <row r="154" s="13" customFormat="1">
      <c r="A154" s="13"/>
      <c r="B154" s="224"/>
      <c r="C154" s="225"/>
      <c r="D154" s="226" t="s">
        <v>130</v>
      </c>
      <c r="E154" s="227" t="s">
        <v>19</v>
      </c>
      <c r="F154" s="228" t="s">
        <v>230</v>
      </c>
      <c r="G154" s="225"/>
      <c r="H154" s="229">
        <v>16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130</v>
      </c>
      <c r="AU154" s="235" t="s">
        <v>83</v>
      </c>
      <c r="AV154" s="13" t="s">
        <v>83</v>
      </c>
      <c r="AW154" s="13" t="s">
        <v>33</v>
      </c>
      <c r="AX154" s="13" t="s">
        <v>72</v>
      </c>
      <c r="AY154" s="235" t="s">
        <v>119</v>
      </c>
    </row>
    <row r="155" s="13" customFormat="1">
      <c r="A155" s="13"/>
      <c r="B155" s="224"/>
      <c r="C155" s="225"/>
      <c r="D155" s="226" t="s">
        <v>130</v>
      </c>
      <c r="E155" s="227" t="s">
        <v>19</v>
      </c>
      <c r="F155" s="228" t="s">
        <v>231</v>
      </c>
      <c r="G155" s="225"/>
      <c r="H155" s="229">
        <v>16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130</v>
      </c>
      <c r="AU155" s="235" t="s">
        <v>83</v>
      </c>
      <c r="AV155" s="13" t="s">
        <v>83</v>
      </c>
      <c r="AW155" s="13" t="s">
        <v>33</v>
      </c>
      <c r="AX155" s="13" t="s">
        <v>72</v>
      </c>
      <c r="AY155" s="235" t="s">
        <v>119</v>
      </c>
    </row>
    <row r="156" s="15" customFormat="1">
      <c r="A156" s="15"/>
      <c r="B156" s="246"/>
      <c r="C156" s="247"/>
      <c r="D156" s="226" t="s">
        <v>130</v>
      </c>
      <c r="E156" s="248" t="s">
        <v>19</v>
      </c>
      <c r="F156" s="249" t="s">
        <v>193</v>
      </c>
      <c r="G156" s="247"/>
      <c r="H156" s="250">
        <v>1038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130</v>
      </c>
      <c r="AU156" s="256" t="s">
        <v>83</v>
      </c>
      <c r="AV156" s="15" t="s">
        <v>126</v>
      </c>
      <c r="AW156" s="15" t="s">
        <v>33</v>
      </c>
      <c r="AX156" s="15" t="s">
        <v>80</v>
      </c>
      <c r="AY156" s="256" t="s">
        <v>119</v>
      </c>
    </row>
    <row r="157" s="2" customFormat="1" ht="24.15" customHeight="1">
      <c r="A157" s="40"/>
      <c r="B157" s="41"/>
      <c r="C157" s="206" t="s">
        <v>232</v>
      </c>
      <c r="D157" s="206" t="s">
        <v>121</v>
      </c>
      <c r="E157" s="207" t="s">
        <v>233</v>
      </c>
      <c r="F157" s="208" t="s">
        <v>234</v>
      </c>
      <c r="G157" s="209" t="s">
        <v>202</v>
      </c>
      <c r="H157" s="210">
        <v>9.4499999999999993</v>
      </c>
      <c r="I157" s="211"/>
      <c r="J157" s="212">
        <f>ROUND(I157*H157,2)</f>
        <v>0</v>
      </c>
      <c r="K157" s="208" t="s">
        <v>125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126</v>
      </c>
      <c r="AT157" s="217" t="s">
        <v>121</v>
      </c>
      <c r="AU157" s="217" t="s">
        <v>83</v>
      </c>
      <c r="AY157" s="19" t="s">
        <v>119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126</v>
      </c>
      <c r="BM157" s="217" t="s">
        <v>235</v>
      </c>
    </row>
    <row r="158" s="2" customFormat="1">
      <c r="A158" s="40"/>
      <c r="B158" s="41"/>
      <c r="C158" s="42"/>
      <c r="D158" s="219" t="s">
        <v>128</v>
      </c>
      <c r="E158" s="42"/>
      <c r="F158" s="220" t="s">
        <v>236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128</v>
      </c>
      <c r="AU158" s="19" t="s">
        <v>83</v>
      </c>
    </row>
    <row r="159" s="14" customFormat="1">
      <c r="A159" s="14"/>
      <c r="B159" s="236"/>
      <c r="C159" s="237"/>
      <c r="D159" s="226" t="s">
        <v>130</v>
      </c>
      <c r="E159" s="238" t="s">
        <v>19</v>
      </c>
      <c r="F159" s="239" t="s">
        <v>237</v>
      </c>
      <c r="G159" s="237"/>
      <c r="H159" s="238" t="s">
        <v>19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130</v>
      </c>
      <c r="AU159" s="245" t="s">
        <v>83</v>
      </c>
      <c r="AV159" s="14" t="s">
        <v>80</v>
      </c>
      <c r="AW159" s="14" t="s">
        <v>33</v>
      </c>
      <c r="AX159" s="14" t="s">
        <v>72</v>
      </c>
      <c r="AY159" s="245" t="s">
        <v>119</v>
      </c>
    </row>
    <row r="160" s="13" customFormat="1">
      <c r="A160" s="13"/>
      <c r="B160" s="224"/>
      <c r="C160" s="225"/>
      <c r="D160" s="226" t="s">
        <v>130</v>
      </c>
      <c r="E160" s="227" t="s">
        <v>19</v>
      </c>
      <c r="F160" s="228" t="s">
        <v>238</v>
      </c>
      <c r="G160" s="225"/>
      <c r="H160" s="229">
        <v>9.4499999999999993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130</v>
      </c>
      <c r="AU160" s="235" t="s">
        <v>83</v>
      </c>
      <c r="AV160" s="13" t="s">
        <v>83</v>
      </c>
      <c r="AW160" s="13" t="s">
        <v>33</v>
      </c>
      <c r="AX160" s="13" t="s">
        <v>80</v>
      </c>
      <c r="AY160" s="235" t="s">
        <v>119</v>
      </c>
    </row>
    <row r="161" s="14" customFormat="1">
      <c r="A161" s="14"/>
      <c r="B161" s="236"/>
      <c r="C161" s="237"/>
      <c r="D161" s="226" t="s">
        <v>130</v>
      </c>
      <c r="E161" s="238" t="s">
        <v>19</v>
      </c>
      <c r="F161" s="239" t="s">
        <v>239</v>
      </c>
      <c r="G161" s="237"/>
      <c r="H161" s="238" t="s">
        <v>19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130</v>
      </c>
      <c r="AU161" s="245" t="s">
        <v>83</v>
      </c>
      <c r="AV161" s="14" t="s">
        <v>80</v>
      </c>
      <c r="AW161" s="14" t="s">
        <v>33</v>
      </c>
      <c r="AX161" s="14" t="s">
        <v>72</v>
      </c>
      <c r="AY161" s="245" t="s">
        <v>119</v>
      </c>
    </row>
    <row r="162" s="2" customFormat="1" ht="24.15" customHeight="1">
      <c r="A162" s="40"/>
      <c r="B162" s="41"/>
      <c r="C162" s="206" t="s">
        <v>240</v>
      </c>
      <c r="D162" s="206" t="s">
        <v>121</v>
      </c>
      <c r="E162" s="207" t="s">
        <v>241</v>
      </c>
      <c r="F162" s="208" t="s">
        <v>242</v>
      </c>
      <c r="G162" s="209" t="s">
        <v>202</v>
      </c>
      <c r="H162" s="210">
        <v>90</v>
      </c>
      <c r="I162" s="211"/>
      <c r="J162" s="212">
        <f>ROUND(I162*H162,2)</f>
        <v>0</v>
      </c>
      <c r="K162" s="208" t="s">
        <v>125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126</v>
      </c>
      <c r="AT162" s="217" t="s">
        <v>121</v>
      </c>
      <c r="AU162" s="217" t="s">
        <v>83</v>
      </c>
      <c r="AY162" s="19" t="s">
        <v>119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126</v>
      </c>
      <c r="BM162" s="217" t="s">
        <v>243</v>
      </c>
    </row>
    <row r="163" s="2" customFormat="1">
      <c r="A163" s="40"/>
      <c r="B163" s="41"/>
      <c r="C163" s="42"/>
      <c r="D163" s="219" t="s">
        <v>128</v>
      </c>
      <c r="E163" s="42"/>
      <c r="F163" s="220" t="s">
        <v>244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128</v>
      </c>
      <c r="AU163" s="19" t="s">
        <v>83</v>
      </c>
    </row>
    <row r="164" s="13" customFormat="1">
      <c r="A164" s="13"/>
      <c r="B164" s="224"/>
      <c r="C164" s="225"/>
      <c r="D164" s="226" t="s">
        <v>130</v>
      </c>
      <c r="E164" s="227" t="s">
        <v>19</v>
      </c>
      <c r="F164" s="228" t="s">
        <v>245</v>
      </c>
      <c r="G164" s="225"/>
      <c r="H164" s="229">
        <v>90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130</v>
      </c>
      <c r="AU164" s="235" t="s">
        <v>83</v>
      </c>
      <c r="AV164" s="13" t="s">
        <v>83</v>
      </c>
      <c r="AW164" s="13" t="s">
        <v>33</v>
      </c>
      <c r="AX164" s="13" t="s">
        <v>80</v>
      </c>
      <c r="AY164" s="235" t="s">
        <v>119</v>
      </c>
    </row>
    <row r="165" s="2" customFormat="1" ht="37.8" customHeight="1">
      <c r="A165" s="40"/>
      <c r="B165" s="41"/>
      <c r="C165" s="206" t="s">
        <v>246</v>
      </c>
      <c r="D165" s="206" t="s">
        <v>121</v>
      </c>
      <c r="E165" s="207" t="s">
        <v>247</v>
      </c>
      <c r="F165" s="208" t="s">
        <v>248</v>
      </c>
      <c r="G165" s="209" t="s">
        <v>202</v>
      </c>
      <c r="H165" s="210">
        <v>290</v>
      </c>
      <c r="I165" s="211"/>
      <c r="J165" s="212">
        <f>ROUND(I165*H165,2)</f>
        <v>0</v>
      </c>
      <c r="K165" s="208" t="s">
        <v>125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126</v>
      </c>
      <c r="AT165" s="217" t="s">
        <v>121</v>
      </c>
      <c r="AU165" s="217" t="s">
        <v>83</v>
      </c>
      <c r="AY165" s="19" t="s">
        <v>119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126</v>
      </c>
      <c r="BM165" s="217" t="s">
        <v>249</v>
      </c>
    </row>
    <row r="166" s="2" customFormat="1">
      <c r="A166" s="40"/>
      <c r="B166" s="41"/>
      <c r="C166" s="42"/>
      <c r="D166" s="219" t="s">
        <v>128</v>
      </c>
      <c r="E166" s="42"/>
      <c r="F166" s="220" t="s">
        <v>250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128</v>
      </c>
      <c r="AU166" s="19" t="s">
        <v>83</v>
      </c>
    </row>
    <row r="167" s="14" customFormat="1">
      <c r="A167" s="14"/>
      <c r="B167" s="236"/>
      <c r="C167" s="237"/>
      <c r="D167" s="226" t="s">
        <v>130</v>
      </c>
      <c r="E167" s="238" t="s">
        <v>19</v>
      </c>
      <c r="F167" s="239" t="s">
        <v>251</v>
      </c>
      <c r="G167" s="237"/>
      <c r="H167" s="238" t="s">
        <v>19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130</v>
      </c>
      <c r="AU167" s="245" t="s">
        <v>83</v>
      </c>
      <c r="AV167" s="14" t="s">
        <v>80</v>
      </c>
      <c r="AW167" s="14" t="s">
        <v>33</v>
      </c>
      <c r="AX167" s="14" t="s">
        <v>72</v>
      </c>
      <c r="AY167" s="245" t="s">
        <v>119</v>
      </c>
    </row>
    <row r="168" s="13" customFormat="1">
      <c r="A168" s="13"/>
      <c r="B168" s="224"/>
      <c r="C168" s="225"/>
      <c r="D168" s="226" t="s">
        <v>130</v>
      </c>
      <c r="E168" s="227" t="s">
        <v>19</v>
      </c>
      <c r="F168" s="228" t="s">
        <v>252</v>
      </c>
      <c r="G168" s="225"/>
      <c r="H168" s="229">
        <v>290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130</v>
      </c>
      <c r="AU168" s="235" t="s">
        <v>83</v>
      </c>
      <c r="AV168" s="13" t="s">
        <v>83</v>
      </c>
      <c r="AW168" s="13" t="s">
        <v>33</v>
      </c>
      <c r="AX168" s="13" t="s">
        <v>80</v>
      </c>
      <c r="AY168" s="235" t="s">
        <v>119</v>
      </c>
    </row>
    <row r="169" s="2" customFormat="1" ht="37.8" customHeight="1">
      <c r="A169" s="40"/>
      <c r="B169" s="41"/>
      <c r="C169" s="206" t="s">
        <v>253</v>
      </c>
      <c r="D169" s="206" t="s">
        <v>121</v>
      </c>
      <c r="E169" s="207" t="s">
        <v>254</v>
      </c>
      <c r="F169" s="208" t="s">
        <v>255</v>
      </c>
      <c r="G169" s="209" t="s">
        <v>202</v>
      </c>
      <c r="H169" s="210">
        <v>102</v>
      </c>
      <c r="I169" s="211"/>
      <c r="J169" s="212">
        <f>ROUND(I169*H169,2)</f>
        <v>0</v>
      </c>
      <c r="K169" s="208" t="s">
        <v>125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126</v>
      </c>
      <c r="AT169" s="217" t="s">
        <v>121</v>
      </c>
      <c r="AU169" s="217" t="s">
        <v>83</v>
      </c>
      <c r="AY169" s="19" t="s">
        <v>119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126</v>
      </c>
      <c r="BM169" s="217" t="s">
        <v>256</v>
      </c>
    </row>
    <row r="170" s="2" customFormat="1">
      <c r="A170" s="40"/>
      <c r="B170" s="41"/>
      <c r="C170" s="42"/>
      <c r="D170" s="219" t="s">
        <v>128</v>
      </c>
      <c r="E170" s="42"/>
      <c r="F170" s="220" t="s">
        <v>257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128</v>
      </c>
      <c r="AU170" s="19" t="s">
        <v>83</v>
      </c>
    </row>
    <row r="171" s="14" customFormat="1">
      <c r="A171" s="14"/>
      <c r="B171" s="236"/>
      <c r="C171" s="237"/>
      <c r="D171" s="226" t="s">
        <v>130</v>
      </c>
      <c r="E171" s="238" t="s">
        <v>19</v>
      </c>
      <c r="F171" s="239" t="s">
        <v>258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130</v>
      </c>
      <c r="AU171" s="245" t="s">
        <v>83</v>
      </c>
      <c r="AV171" s="14" t="s">
        <v>80</v>
      </c>
      <c r="AW171" s="14" t="s">
        <v>33</v>
      </c>
      <c r="AX171" s="14" t="s">
        <v>72</v>
      </c>
      <c r="AY171" s="245" t="s">
        <v>119</v>
      </c>
    </row>
    <row r="172" s="13" customFormat="1">
      <c r="A172" s="13"/>
      <c r="B172" s="224"/>
      <c r="C172" s="225"/>
      <c r="D172" s="226" t="s">
        <v>130</v>
      </c>
      <c r="E172" s="227" t="s">
        <v>19</v>
      </c>
      <c r="F172" s="228" t="s">
        <v>259</v>
      </c>
      <c r="G172" s="225"/>
      <c r="H172" s="229">
        <v>12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130</v>
      </c>
      <c r="AU172" s="235" t="s">
        <v>83</v>
      </c>
      <c r="AV172" s="13" t="s">
        <v>83</v>
      </c>
      <c r="AW172" s="13" t="s">
        <v>33</v>
      </c>
      <c r="AX172" s="13" t="s">
        <v>72</v>
      </c>
      <c r="AY172" s="235" t="s">
        <v>119</v>
      </c>
    </row>
    <row r="173" s="13" customFormat="1">
      <c r="A173" s="13"/>
      <c r="B173" s="224"/>
      <c r="C173" s="225"/>
      <c r="D173" s="226" t="s">
        <v>130</v>
      </c>
      <c r="E173" s="227" t="s">
        <v>19</v>
      </c>
      <c r="F173" s="228" t="s">
        <v>260</v>
      </c>
      <c r="G173" s="225"/>
      <c r="H173" s="229">
        <v>90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130</v>
      </c>
      <c r="AU173" s="235" t="s">
        <v>83</v>
      </c>
      <c r="AV173" s="13" t="s">
        <v>83</v>
      </c>
      <c r="AW173" s="13" t="s">
        <v>33</v>
      </c>
      <c r="AX173" s="13" t="s">
        <v>72</v>
      </c>
      <c r="AY173" s="235" t="s">
        <v>119</v>
      </c>
    </row>
    <row r="174" s="15" customFormat="1">
      <c r="A174" s="15"/>
      <c r="B174" s="246"/>
      <c r="C174" s="247"/>
      <c r="D174" s="226" t="s">
        <v>130</v>
      </c>
      <c r="E174" s="248" t="s">
        <v>19</v>
      </c>
      <c r="F174" s="249" t="s">
        <v>193</v>
      </c>
      <c r="G174" s="247"/>
      <c r="H174" s="250">
        <v>102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6" t="s">
        <v>130</v>
      </c>
      <c r="AU174" s="256" t="s">
        <v>83</v>
      </c>
      <c r="AV174" s="15" t="s">
        <v>126</v>
      </c>
      <c r="AW174" s="15" t="s">
        <v>33</v>
      </c>
      <c r="AX174" s="15" t="s">
        <v>80</v>
      </c>
      <c r="AY174" s="256" t="s">
        <v>119</v>
      </c>
    </row>
    <row r="175" s="2" customFormat="1" ht="37.8" customHeight="1">
      <c r="A175" s="40"/>
      <c r="B175" s="41"/>
      <c r="C175" s="206" t="s">
        <v>261</v>
      </c>
      <c r="D175" s="206" t="s">
        <v>121</v>
      </c>
      <c r="E175" s="207" t="s">
        <v>262</v>
      </c>
      <c r="F175" s="208" t="s">
        <v>263</v>
      </c>
      <c r="G175" s="209" t="s">
        <v>202</v>
      </c>
      <c r="H175" s="210">
        <v>60</v>
      </c>
      <c r="I175" s="211"/>
      <c r="J175" s="212">
        <f>ROUND(I175*H175,2)</f>
        <v>0</v>
      </c>
      <c r="K175" s="208" t="s">
        <v>125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126</v>
      </c>
      <c r="AT175" s="217" t="s">
        <v>121</v>
      </c>
      <c r="AU175" s="217" t="s">
        <v>83</v>
      </c>
      <c r="AY175" s="19" t="s">
        <v>119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126</v>
      </c>
      <c r="BM175" s="217" t="s">
        <v>264</v>
      </c>
    </row>
    <row r="176" s="2" customFormat="1">
      <c r="A176" s="40"/>
      <c r="B176" s="41"/>
      <c r="C176" s="42"/>
      <c r="D176" s="219" t="s">
        <v>128</v>
      </c>
      <c r="E176" s="42"/>
      <c r="F176" s="220" t="s">
        <v>265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128</v>
      </c>
      <c r="AU176" s="19" t="s">
        <v>83</v>
      </c>
    </row>
    <row r="177" s="14" customFormat="1">
      <c r="A177" s="14"/>
      <c r="B177" s="236"/>
      <c r="C177" s="237"/>
      <c r="D177" s="226" t="s">
        <v>130</v>
      </c>
      <c r="E177" s="238" t="s">
        <v>19</v>
      </c>
      <c r="F177" s="239" t="s">
        <v>266</v>
      </c>
      <c r="G177" s="237"/>
      <c r="H177" s="238" t="s">
        <v>19</v>
      </c>
      <c r="I177" s="240"/>
      <c r="J177" s="237"/>
      <c r="K177" s="237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130</v>
      </c>
      <c r="AU177" s="245" t="s">
        <v>83</v>
      </c>
      <c r="AV177" s="14" t="s">
        <v>80</v>
      </c>
      <c r="AW177" s="14" t="s">
        <v>33</v>
      </c>
      <c r="AX177" s="14" t="s">
        <v>72</v>
      </c>
      <c r="AY177" s="245" t="s">
        <v>119</v>
      </c>
    </row>
    <row r="178" s="13" customFormat="1">
      <c r="A178" s="13"/>
      <c r="B178" s="224"/>
      <c r="C178" s="225"/>
      <c r="D178" s="226" t="s">
        <v>130</v>
      </c>
      <c r="E178" s="227" t="s">
        <v>19</v>
      </c>
      <c r="F178" s="228" t="s">
        <v>267</v>
      </c>
      <c r="G178" s="225"/>
      <c r="H178" s="229">
        <v>205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130</v>
      </c>
      <c r="AU178" s="235" t="s">
        <v>83</v>
      </c>
      <c r="AV178" s="13" t="s">
        <v>83</v>
      </c>
      <c r="AW178" s="13" t="s">
        <v>33</v>
      </c>
      <c r="AX178" s="13" t="s">
        <v>72</v>
      </c>
      <c r="AY178" s="235" t="s">
        <v>119</v>
      </c>
    </row>
    <row r="179" s="13" customFormat="1">
      <c r="A179" s="13"/>
      <c r="B179" s="224"/>
      <c r="C179" s="225"/>
      <c r="D179" s="226" t="s">
        <v>130</v>
      </c>
      <c r="E179" s="227" t="s">
        <v>19</v>
      </c>
      <c r="F179" s="228" t="s">
        <v>268</v>
      </c>
      <c r="G179" s="225"/>
      <c r="H179" s="229">
        <v>-145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130</v>
      </c>
      <c r="AU179" s="235" t="s">
        <v>83</v>
      </c>
      <c r="AV179" s="13" t="s">
        <v>83</v>
      </c>
      <c r="AW179" s="13" t="s">
        <v>33</v>
      </c>
      <c r="AX179" s="13" t="s">
        <v>72</v>
      </c>
      <c r="AY179" s="235" t="s">
        <v>119</v>
      </c>
    </row>
    <row r="180" s="15" customFormat="1">
      <c r="A180" s="15"/>
      <c r="B180" s="246"/>
      <c r="C180" s="247"/>
      <c r="D180" s="226" t="s">
        <v>130</v>
      </c>
      <c r="E180" s="248" t="s">
        <v>19</v>
      </c>
      <c r="F180" s="249" t="s">
        <v>193</v>
      </c>
      <c r="G180" s="247"/>
      <c r="H180" s="250">
        <v>60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6" t="s">
        <v>130</v>
      </c>
      <c r="AU180" s="256" t="s">
        <v>83</v>
      </c>
      <c r="AV180" s="15" t="s">
        <v>126</v>
      </c>
      <c r="AW180" s="15" t="s">
        <v>33</v>
      </c>
      <c r="AX180" s="15" t="s">
        <v>80</v>
      </c>
      <c r="AY180" s="256" t="s">
        <v>119</v>
      </c>
    </row>
    <row r="181" s="2" customFormat="1" ht="37.8" customHeight="1">
      <c r="A181" s="40"/>
      <c r="B181" s="41"/>
      <c r="C181" s="206" t="s">
        <v>269</v>
      </c>
      <c r="D181" s="206" t="s">
        <v>121</v>
      </c>
      <c r="E181" s="207" t="s">
        <v>270</v>
      </c>
      <c r="F181" s="208" t="s">
        <v>271</v>
      </c>
      <c r="G181" s="209" t="s">
        <v>202</v>
      </c>
      <c r="H181" s="210">
        <v>1341.5</v>
      </c>
      <c r="I181" s="211"/>
      <c r="J181" s="212">
        <f>ROUND(I181*H181,2)</f>
        <v>0</v>
      </c>
      <c r="K181" s="208" t="s">
        <v>125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126</v>
      </c>
      <c r="AT181" s="217" t="s">
        <v>121</v>
      </c>
      <c r="AU181" s="217" t="s">
        <v>83</v>
      </c>
      <c r="AY181" s="19" t="s">
        <v>119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126</v>
      </c>
      <c r="BM181" s="217" t="s">
        <v>272</v>
      </c>
    </row>
    <row r="182" s="2" customFormat="1">
      <c r="A182" s="40"/>
      <c r="B182" s="41"/>
      <c r="C182" s="42"/>
      <c r="D182" s="219" t="s">
        <v>128</v>
      </c>
      <c r="E182" s="42"/>
      <c r="F182" s="220" t="s">
        <v>273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128</v>
      </c>
      <c r="AU182" s="19" t="s">
        <v>83</v>
      </c>
    </row>
    <row r="183" s="14" customFormat="1">
      <c r="A183" s="14"/>
      <c r="B183" s="236"/>
      <c r="C183" s="237"/>
      <c r="D183" s="226" t="s">
        <v>130</v>
      </c>
      <c r="E183" s="238" t="s">
        <v>19</v>
      </c>
      <c r="F183" s="239" t="s">
        <v>274</v>
      </c>
      <c r="G183" s="237"/>
      <c r="H183" s="238" t="s">
        <v>19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130</v>
      </c>
      <c r="AU183" s="245" t="s">
        <v>83</v>
      </c>
      <c r="AV183" s="14" t="s">
        <v>80</v>
      </c>
      <c r="AW183" s="14" t="s">
        <v>33</v>
      </c>
      <c r="AX183" s="14" t="s">
        <v>72</v>
      </c>
      <c r="AY183" s="245" t="s">
        <v>119</v>
      </c>
    </row>
    <row r="184" s="13" customFormat="1">
      <c r="A184" s="13"/>
      <c r="B184" s="224"/>
      <c r="C184" s="225"/>
      <c r="D184" s="226" t="s">
        <v>130</v>
      </c>
      <c r="E184" s="227" t="s">
        <v>19</v>
      </c>
      <c r="F184" s="228" t="s">
        <v>275</v>
      </c>
      <c r="G184" s="225"/>
      <c r="H184" s="229">
        <v>1392.5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130</v>
      </c>
      <c r="AU184" s="235" t="s">
        <v>83</v>
      </c>
      <c r="AV184" s="13" t="s">
        <v>83</v>
      </c>
      <c r="AW184" s="13" t="s">
        <v>33</v>
      </c>
      <c r="AX184" s="13" t="s">
        <v>72</v>
      </c>
      <c r="AY184" s="235" t="s">
        <v>119</v>
      </c>
    </row>
    <row r="185" s="13" customFormat="1">
      <c r="A185" s="13"/>
      <c r="B185" s="224"/>
      <c r="C185" s="225"/>
      <c r="D185" s="226" t="s">
        <v>130</v>
      </c>
      <c r="E185" s="227" t="s">
        <v>19</v>
      </c>
      <c r="F185" s="228" t="s">
        <v>276</v>
      </c>
      <c r="G185" s="225"/>
      <c r="H185" s="229">
        <v>-6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130</v>
      </c>
      <c r="AU185" s="235" t="s">
        <v>83</v>
      </c>
      <c r="AV185" s="13" t="s">
        <v>83</v>
      </c>
      <c r="AW185" s="13" t="s">
        <v>33</v>
      </c>
      <c r="AX185" s="13" t="s">
        <v>72</v>
      </c>
      <c r="AY185" s="235" t="s">
        <v>119</v>
      </c>
    </row>
    <row r="186" s="13" customFormat="1">
      <c r="A186" s="13"/>
      <c r="B186" s="224"/>
      <c r="C186" s="225"/>
      <c r="D186" s="226" t="s">
        <v>130</v>
      </c>
      <c r="E186" s="227" t="s">
        <v>19</v>
      </c>
      <c r="F186" s="228" t="s">
        <v>277</v>
      </c>
      <c r="G186" s="225"/>
      <c r="H186" s="229">
        <v>-45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130</v>
      </c>
      <c r="AU186" s="235" t="s">
        <v>83</v>
      </c>
      <c r="AV186" s="13" t="s">
        <v>83</v>
      </c>
      <c r="AW186" s="13" t="s">
        <v>33</v>
      </c>
      <c r="AX186" s="13" t="s">
        <v>72</v>
      </c>
      <c r="AY186" s="235" t="s">
        <v>119</v>
      </c>
    </row>
    <row r="187" s="15" customFormat="1">
      <c r="A187" s="15"/>
      <c r="B187" s="246"/>
      <c r="C187" s="247"/>
      <c r="D187" s="226" t="s">
        <v>130</v>
      </c>
      <c r="E187" s="248" t="s">
        <v>19</v>
      </c>
      <c r="F187" s="249" t="s">
        <v>193</v>
      </c>
      <c r="G187" s="247"/>
      <c r="H187" s="250">
        <v>1341.5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6" t="s">
        <v>130</v>
      </c>
      <c r="AU187" s="256" t="s">
        <v>83</v>
      </c>
      <c r="AV187" s="15" t="s">
        <v>126</v>
      </c>
      <c r="AW187" s="15" t="s">
        <v>33</v>
      </c>
      <c r="AX187" s="15" t="s">
        <v>80</v>
      </c>
      <c r="AY187" s="256" t="s">
        <v>119</v>
      </c>
    </row>
    <row r="188" s="2" customFormat="1" ht="37.8" customHeight="1">
      <c r="A188" s="40"/>
      <c r="B188" s="41"/>
      <c r="C188" s="206" t="s">
        <v>7</v>
      </c>
      <c r="D188" s="206" t="s">
        <v>121</v>
      </c>
      <c r="E188" s="207" t="s">
        <v>278</v>
      </c>
      <c r="F188" s="208" t="s">
        <v>279</v>
      </c>
      <c r="G188" s="209" t="s">
        <v>202</v>
      </c>
      <c r="H188" s="210">
        <v>1341.5</v>
      </c>
      <c r="I188" s="211"/>
      <c r="J188" s="212">
        <f>ROUND(I188*H188,2)</f>
        <v>0</v>
      </c>
      <c r="K188" s="208" t="s">
        <v>125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126</v>
      </c>
      <c r="AT188" s="217" t="s">
        <v>121</v>
      </c>
      <c r="AU188" s="217" t="s">
        <v>83</v>
      </c>
      <c r="AY188" s="19" t="s">
        <v>119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126</v>
      </c>
      <c r="BM188" s="217" t="s">
        <v>280</v>
      </c>
    </row>
    <row r="189" s="2" customFormat="1">
      <c r="A189" s="40"/>
      <c r="B189" s="41"/>
      <c r="C189" s="42"/>
      <c r="D189" s="219" t="s">
        <v>128</v>
      </c>
      <c r="E189" s="42"/>
      <c r="F189" s="220" t="s">
        <v>281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128</v>
      </c>
      <c r="AU189" s="19" t="s">
        <v>83</v>
      </c>
    </row>
    <row r="190" s="14" customFormat="1">
      <c r="A190" s="14"/>
      <c r="B190" s="236"/>
      <c r="C190" s="237"/>
      <c r="D190" s="226" t="s">
        <v>130</v>
      </c>
      <c r="E190" s="238" t="s">
        <v>19</v>
      </c>
      <c r="F190" s="239" t="s">
        <v>282</v>
      </c>
      <c r="G190" s="237"/>
      <c r="H190" s="238" t="s">
        <v>19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130</v>
      </c>
      <c r="AU190" s="245" t="s">
        <v>83</v>
      </c>
      <c r="AV190" s="14" t="s">
        <v>80</v>
      </c>
      <c r="AW190" s="14" t="s">
        <v>33</v>
      </c>
      <c r="AX190" s="14" t="s">
        <v>72</v>
      </c>
      <c r="AY190" s="245" t="s">
        <v>119</v>
      </c>
    </row>
    <row r="191" s="13" customFormat="1">
      <c r="A191" s="13"/>
      <c r="B191" s="224"/>
      <c r="C191" s="225"/>
      <c r="D191" s="226" t="s">
        <v>130</v>
      </c>
      <c r="E191" s="227" t="s">
        <v>19</v>
      </c>
      <c r="F191" s="228" t="s">
        <v>283</v>
      </c>
      <c r="G191" s="225"/>
      <c r="H191" s="229">
        <v>1341.5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130</v>
      </c>
      <c r="AU191" s="235" t="s">
        <v>83</v>
      </c>
      <c r="AV191" s="13" t="s">
        <v>83</v>
      </c>
      <c r="AW191" s="13" t="s">
        <v>33</v>
      </c>
      <c r="AX191" s="13" t="s">
        <v>80</v>
      </c>
      <c r="AY191" s="235" t="s">
        <v>119</v>
      </c>
    </row>
    <row r="192" s="2" customFormat="1" ht="24.15" customHeight="1">
      <c r="A192" s="40"/>
      <c r="B192" s="41"/>
      <c r="C192" s="206" t="s">
        <v>284</v>
      </c>
      <c r="D192" s="206" t="s">
        <v>121</v>
      </c>
      <c r="E192" s="207" t="s">
        <v>285</v>
      </c>
      <c r="F192" s="208" t="s">
        <v>286</v>
      </c>
      <c r="G192" s="209" t="s">
        <v>202</v>
      </c>
      <c r="H192" s="210">
        <v>145</v>
      </c>
      <c r="I192" s="211"/>
      <c r="J192" s="212">
        <f>ROUND(I192*H192,2)</f>
        <v>0</v>
      </c>
      <c r="K192" s="208" t="s">
        <v>125</v>
      </c>
      <c r="L192" s="46"/>
      <c r="M192" s="213" t="s">
        <v>19</v>
      </c>
      <c r="N192" s="214" t="s">
        <v>43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126</v>
      </c>
      <c r="AT192" s="217" t="s">
        <v>121</v>
      </c>
      <c r="AU192" s="217" t="s">
        <v>83</v>
      </c>
      <c r="AY192" s="19" t="s">
        <v>119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80</v>
      </c>
      <c r="BK192" s="218">
        <f>ROUND(I192*H192,2)</f>
        <v>0</v>
      </c>
      <c r="BL192" s="19" t="s">
        <v>126</v>
      </c>
      <c r="BM192" s="217" t="s">
        <v>287</v>
      </c>
    </row>
    <row r="193" s="2" customFormat="1">
      <c r="A193" s="40"/>
      <c r="B193" s="41"/>
      <c r="C193" s="42"/>
      <c r="D193" s="219" t="s">
        <v>128</v>
      </c>
      <c r="E193" s="42"/>
      <c r="F193" s="220" t="s">
        <v>288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128</v>
      </c>
      <c r="AU193" s="19" t="s">
        <v>83</v>
      </c>
    </row>
    <row r="194" s="14" customFormat="1">
      <c r="A194" s="14"/>
      <c r="B194" s="236"/>
      <c r="C194" s="237"/>
      <c r="D194" s="226" t="s">
        <v>130</v>
      </c>
      <c r="E194" s="238" t="s">
        <v>19</v>
      </c>
      <c r="F194" s="239" t="s">
        <v>289</v>
      </c>
      <c r="G194" s="237"/>
      <c r="H194" s="238" t="s">
        <v>19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130</v>
      </c>
      <c r="AU194" s="245" t="s">
        <v>83</v>
      </c>
      <c r="AV194" s="14" t="s">
        <v>80</v>
      </c>
      <c r="AW194" s="14" t="s">
        <v>33</v>
      </c>
      <c r="AX194" s="14" t="s">
        <v>72</v>
      </c>
      <c r="AY194" s="245" t="s">
        <v>119</v>
      </c>
    </row>
    <row r="195" s="13" customFormat="1">
      <c r="A195" s="13"/>
      <c r="B195" s="224"/>
      <c r="C195" s="225"/>
      <c r="D195" s="226" t="s">
        <v>130</v>
      </c>
      <c r="E195" s="227" t="s">
        <v>19</v>
      </c>
      <c r="F195" s="228" t="s">
        <v>290</v>
      </c>
      <c r="G195" s="225"/>
      <c r="H195" s="229">
        <v>145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130</v>
      </c>
      <c r="AU195" s="235" t="s">
        <v>83</v>
      </c>
      <c r="AV195" s="13" t="s">
        <v>83</v>
      </c>
      <c r="AW195" s="13" t="s">
        <v>33</v>
      </c>
      <c r="AX195" s="13" t="s">
        <v>80</v>
      </c>
      <c r="AY195" s="235" t="s">
        <v>119</v>
      </c>
    </row>
    <row r="196" s="2" customFormat="1" ht="24.15" customHeight="1">
      <c r="A196" s="40"/>
      <c r="B196" s="41"/>
      <c r="C196" s="206" t="s">
        <v>291</v>
      </c>
      <c r="D196" s="206" t="s">
        <v>121</v>
      </c>
      <c r="E196" s="207" t="s">
        <v>292</v>
      </c>
      <c r="F196" s="208" t="s">
        <v>293</v>
      </c>
      <c r="G196" s="209" t="s">
        <v>202</v>
      </c>
      <c r="H196" s="210">
        <v>51</v>
      </c>
      <c r="I196" s="211"/>
      <c r="J196" s="212">
        <f>ROUND(I196*H196,2)</f>
        <v>0</v>
      </c>
      <c r="K196" s="208" t="s">
        <v>125</v>
      </c>
      <c r="L196" s="46"/>
      <c r="M196" s="213" t="s">
        <v>19</v>
      </c>
      <c r="N196" s="214" t="s">
        <v>43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126</v>
      </c>
      <c r="AT196" s="217" t="s">
        <v>121</v>
      </c>
      <c r="AU196" s="217" t="s">
        <v>83</v>
      </c>
      <c r="AY196" s="19" t="s">
        <v>119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80</v>
      </c>
      <c r="BK196" s="218">
        <f>ROUND(I196*H196,2)</f>
        <v>0</v>
      </c>
      <c r="BL196" s="19" t="s">
        <v>126</v>
      </c>
      <c r="BM196" s="217" t="s">
        <v>294</v>
      </c>
    </row>
    <row r="197" s="2" customFormat="1">
      <c r="A197" s="40"/>
      <c r="B197" s="41"/>
      <c r="C197" s="42"/>
      <c r="D197" s="219" t="s">
        <v>128</v>
      </c>
      <c r="E197" s="42"/>
      <c r="F197" s="220" t="s">
        <v>295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128</v>
      </c>
      <c r="AU197" s="19" t="s">
        <v>83</v>
      </c>
    </row>
    <row r="198" s="14" customFormat="1">
      <c r="A198" s="14"/>
      <c r="B198" s="236"/>
      <c r="C198" s="237"/>
      <c r="D198" s="226" t="s">
        <v>130</v>
      </c>
      <c r="E198" s="238" t="s">
        <v>19</v>
      </c>
      <c r="F198" s="239" t="s">
        <v>296</v>
      </c>
      <c r="G198" s="237"/>
      <c r="H198" s="238" t="s">
        <v>19</v>
      </c>
      <c r="I198" s="240"/>
      <c r="J198" s="237"/>
      <c r="K198" s="237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130</v>
      </c>
      <c r="AU198" s="245" t="s">
        <v>83</v>
      </c>
      <c r="AV198" s="14" t="s">
        <v>80</v>
      </c>
      <c r="AW198" s="14" t="s">
        <v>33</v>
      </c>
      <c r="AX198" s="14" t="s">
        <v>72</v>
      </c>
      <c r="AY198" s="245" t="s">
        <v>119</v>
      </c>
    </row>
    <row r="199" s="13" customFormat="1">
      <c r="A199" s="13"/>
      <c r="B199" s="224"/>
      <c r="C199" s="225"/>
      <c r="D199" s="226" t="s">
        <v>130</v>
      </c>
      <c r="E199" s="227" t="s">
        <v>19</v>
      </c>
      <c r="F199" s="228" t="s">
        <v>297</v>
      </c>
      <c r="G199" s="225"/>
      <c r="H199" s="229">
        <v>6</v>
      </c>
      <c r="I199" s="230"/>
      <c r="J199" s="225"/>
      <c r="K199" s="225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130</v>
      </c>
      <c r="AU199" s="235" t="s">
        <v>83</v>
      </c>
      <c r="AV199" s="13" t="s">
        <v>83</v>
      </c>
      <c r="AW199" s="13" t="s">
        <v>33</v>
      </c>
      <c r="AX199" s="13" t="s">
        <v>72</v>
      </c>
      <c r="AY199" s="235" t="s">
        <v>119</v>
      </c>
    </row>
    <row r="200" s="13" customFormat="1">
      <c r="A200" s="13"/>
      <c r="B200" s="224"/>
      <c r="C200" s="225"/>
      <c r="D200" s="226" t="s">
        <v>130</v>
      </c>
      <c r="E200" s="227" t="s">
        <v>19</v>
      </c>
      <c r="F200" s="228" t="s">
        <v>298</v>
      </c>
      <c r="G200" s="225"/>
      <c r="H200" s="229">
        <v>45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130</v>
      </c>
      <c r="AU200" s="235" t="s">
        <v>83</v>
      </c>
      <c r="AV200" s="13" t="s">
        <v>83</v>
      </c>
      <c r="AW200" s="13" t="s">
        <v>33</v>
      </c>
      <c r="AX200" s="13" t="s">
        <v>72</v>
      </c>
      <c r="AY200" s="235" t="s">
        <v>119</v>
      </c>
    </row>
    <row r="201" s="15" customFormat="1">
      <c r="A201" s="15"/>
      <c r="B201" s="246"/>
      <c r="C201" s="247"/>
      <c r="D201" s="226" t="s">
        <v>130</v>
      </c>
      <c r="E201" s="248" t="s">
        <v>19</v>
      </c>
      <c r="F201" s="249" t="s">
        <v>193</v>
      </c>
      <c r="G201" s="247"/>
      <c r="H201" s="250">
        <v>51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130</v>
      </c>
      <c r="AU201" s="256" t="s">
        <v>83</v>
      </c>
      <c r="AV201" s="15" t="s">
        <v>126</v>
      </c>
      <c r="AW201" s="15" t="s">
        <v>33</v>
      </c>
      <c r="AX201" s="15" t="s">
        <v>80</v>
      </c>
      <c r="AY201" s="256" t="s">
        <v>119</v>
      </c>
    </row>
    <row r="202" s="2" customFormat="1" ht="24.15" customHeight="1">
      <c r="A202" s="40"/>
      <c r="B202" s="41"/>
      <c r="C202" s="206" t="s">
        <v>299</v>
      </c>
      <c r="D202" s="206" t="s">
        <v>121</v>
      </c>
      <c r="E202" s="207" t="s">
        <v>300</v>
      </c>
      <c r="F202" s="208" t="s">
        <v>301</v>
      </c>
      <c r="G202" s="209" t="s">
        <v>202</v>
      </c>
      <c r="H202" s="210">
        <v>1253</v>
      </c>
      <c r="I202" s="211"/>
      <c r="J202" s="212">
        <f>ROUND(I202*H202,2)</f>
        <v>0</v>
      </c>
      <c r="K202" s="208" t="s">
        <v>125</v>
      </c>
      <c r="L202" s="46"/>
      <c r="M202" s="213" t="s">
        <v>19</v>
      </c>
      <c r="N202" s="214" t="s">
        <v>43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126</v>
      </c>
      <c r="AT202" s="217" t="s">
        <v>121</v>
      </c>
      <c r="AU202" s="217" t="s">
        <v>83</v>
      </c>
      <c r="AY202" s="19" t="s">
        <v>119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126</v>
      </c>
      <c r="BM202" s="217" t="s">
        <v>302</v>
      </c>
    </row>
    <row r="203" s="2" customFormat="1">
      <c r="A203" s="40"/>
      <c r="B203" s="41"/>
      <c r="C203" s="42"/>
      <c r="D203" s="219" t="s">
        <v>128</v>
      </c>
      <c r="E203" s="42"/>
      <c r="F203" s="220" t="s">
        <v>303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128</v>
      </c>
      <c r="AU203" s="19" t="s">
        <v>83</v>
      </c>
    </row>
    <row r="204" s="13" customFormat="1">
      <c r="A204" s="13"/>
      <c r="B204" s="224"/>
      <c r="C204" s="225"/>
      <c r="D204" s="226" t="s">
        <v>130</v>
      </c>
      <c r="E204" s="227" t="s">
        <v>19</v>
      </c>
      <c r="F204" s="228" t="s">
        <v>304</v>
      </c>
      <c r="G204" s="225"/>
      <c r="H204" s="229">
        <v>215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130</v>
      </c>
      <c r="AU204" s="235" t="s">
        <v>83</v>
      </c>
      <c r="AV204" s="13" t="s">
        <v>83</v>
      </c>
      <c r="AW204" s="13" t="s">
        <v>33</v>
      </c>
      <c r="AX204" s="13" t="s">
        <v>72</v>
      </c>
      <c r="AY204" s="235" t="s">
        <v>119</v>
      </c>
    </row>
    <row r="205" s="13" customFormat="1">
      <c r="A205" s="13"/>
      <c r="B205" s="224"/>
      <c r="C205" s="225"/>
      <c r="D205" s="226" t="s">
        <v>130</v>
      </c>
      <c r="E205" s="227" t="s">
        <v>19</v>
      </c>
      <c r="F205" s="228" t="s">
        <v>305</v>
      </c>
      <c r="G205" s="225"/>
      <c r="H205" s="229">
        <v>1038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130</v>
      </c>
      <c r="AU205" s="235" t="s">
        <v>83</v>
      </c>
      <c r="AV205" s="13" t="s">
        <v>83</v>
      </c>
      <c r="AW205" s="13" t="s">
        <v>33</v>
      </c>
      <c r="AX205" s="13" t="s">
        <v>72</v>
      </c>
      <c r="AY205" s="235" t="s">
        <v>119</v>
      </c>
    </row>
    <row r="206" s="15" customFormat="1">
      <c r="A206" s="15"/>
      <c r="B206" s="246"/>
      <c r="C206" s="247"/>
      <c r="D206" s="226" t="s">
        <v>130</v>
      </c>
      <c r="E206" s="248" t="s">
        <v>19</v>
      </c>
      <c r="F206" s="249" t="s">
        <v>193</v>
      </c>
      <c r="G206" s="247"/>
      <c r="H206" s="250">
        <v>1253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130</v>
      </c>
      <c r="AU206" s="256" t="s">
        <v>83</v>
      </c>
      <c r="AV206" s="15" t="s">
        <v>126</v>
      </c>
      <c r="AW206" s="15" t="s">
        <v>33</v>
      </c>
      <c r="AX206" s="15" t="s">
        <v>80</v>
      </c>
      <c r="AY206" s="256" t="s">
        <v>119</v>
      </c>
    </row>
    <row r="207" s="2" customFormat="1" ht="21.75" customHeight="1">
      <c r="A207" s="40"/>
      <c r="B207" s="41"/>
      <c r="C207" s="206" t="s">
        <v>306</v>
      </c>
      <c r="D207" s="206" t="s">
        <v>121</v>
      </c>
      <c r="E207" s="207" t="s">
        <v>307</v>
      </c>
      <c r="F207" s="208" t="s">
        <v>308</v>
      </c>
      <c r="G207" s="209" t="s">
        <v>124</v>
      </c>
      <c r="H207" s="210">
        <v>345</v>
      </c>
      <c r="I207" s="211"/>
      <c r="J207" s="212">
        <f>ROUND(I207*H207,2)</f>
        <v>0</v>
      </c>
      <c r="K207" s="208" t="s">
        <v>125</v>
      </c>
      <c r="L207" s="46"/>
      <c r="M207" s="213" t="s">
        <v>19</v>
      </c>
      <c r="N207" s="214" t="s">
        <v>43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126</v>
      </c>
      <c r="AT207" s="217" t="s">
        <v>121</v>
      </c>
      <c r="AU207" s="217" t="s">
        <v>83</v>
      </c>
      <c r="AY207" s="19" t="s">
        <v>119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80</v>
      </c>
      <c r="BK207" s="218">
        <f>ROUND(I207*H207,2)</f>
        <v>0</v>
      </c>
      <c r="BL207" s="19" t="s">
        <v>126</v>
      </c>
      <c r="BM207" s="217" t="s">
        <v>309</v>
      </c>
    </row>
    <row r="208" s="2" customFormat="1">
      <c r="A208" s="40"/>
      <c r="B208" s="41"/>
      <c r="C208" s="42"/>
      <c r="D208" s="219" t="s">
        <v>128</v>
      </c>
      <c r="E208" s="42"/>
      <c r="F208" s="220" t="s">
        <v>310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128</v>
      </c>
      <c r="AU208" s="19" t="s">
        <v>83</v>
      </c>
    </row>
    <row r="209" s="13" customFormat="1">
      <c r="A209" s="13"/>
      <c r="B209" s="224"/>
      <c r="C209" s="225"/>
      <c r="D209" s="226" t="s">
        <v>130</v>
      </c>
      <c r="E209" s="227" t="s">
        <v>19</v>
      </c>
      <c r="F209" s="228" t="s">
        <v>311</v>
      </c>
      <c r="G209" s="225"/>
      <c r="H209" s="229">
        <v>345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130</v>
      </c>
      <c r="AU209" s="235" t="s">
        <v>83</v>
      </c>
      <c r="AV209" s="13" t="s">
        <v>83</v>
      </c>
      <c r="AW209" s="13" t="s">
        <v>33</v>
      </c>
      <c r="AX209" s="13" t="s">
        <v>80</v>
      </c>
      <c r="AY209" s="235" t="s">
        <v>119</v>
      </c>
    </row>
    <row r="210" s="2" customFormat="1" ht="33" customHeight="1">
      <c r="A210" s="40"/>
      <c r="B210" s="41"/>
      <c r="C210" s="206" t="s">
        <v>312</v>
      </c>
      <c r="D210" s="206" t="s">
        <v>121</v>
      </c>
      <c r="E210" s="207" t="s">
        <v>313</v>
      </c>
      <c r="F210" s="208" t="s">
        <v>314</v>
      </c>
      <c r="G210" s="209" t="s">
        <v>202</v>
      </c>
      <c r="H210" s="210">
        <v>1253</v>
      </c>
      <c r="I210" s="211"/>
      <c r="J210" s="212">
        <f>ROUND(I210*H210,2)</f>
        <v>0</v>
      </c>
      <c r="K210" s="208" t="s">
        <v>125</v>
      </c>
      <c r="L210" s="46"/>
      <c r="M210" s="213" t="s">
        <v>19</v>
      </c>
      <c r="N210" s="214" t="s">
        <v>43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126</v>
      </c>
      <c r="AT210" s="217" t="s">
        <v>121</v>
      </c>
      <c r="AU210" s="217" t="s">
        <v>83</v>
      </c>
      <c r="AY210" s="19" t="s">
        <v>119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80</v>
      </c>
      <c r="BK210" s="218">
        <f>ROUND(I210*H210,2)</f>
        <v>0</v>
      </c>
      <c r="BL210" s="19" t="s">
        <v>126</v>
      </c>
      <c r="BM210" s="217" t="s">
        <v>315</v>
      </c>
    </row>
    <row r="211" s="2" customFormat="1">
      <c r="A211" s="40"/>
      <c r="B211" s="41"/>
      <c r="C211" s="42"/>
      <c r="D211" s="219" t="s">
        <v>128</v>
      </c>
      <c r="E211" s="42"/>
      <c r="F211" s="220" t="s">
        <v>316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128</v>
      </c>
      <c r="AU211" s="19" t="s">
        <v>83</v>
      </c>
    </row>
    <row r="212" s="13" customFormat="1">
      <c r="A212" s="13"/>
      <c r="B212" s="224"/>
      <c r="C212" s="225"/>
      <c r="D212" s="226" t="s">
        <v>130</v>
      </c>
      <c r="E212" s="227" t="s">
        <v>19</v>
      </c>
      <c r="F212" s="228" t="s">
        <v>317</v>
      </c>
      <c r="G212" s="225"/>
      <c r="H212" s="229">
        <v>215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130</v>
      </c>
      <c r="AU212" s="235" t="s">
        <v>83</v>
      </c>
      <c r="AV212" s="13" t="s">
        <v>83</v>
      </c>
      <c r="AW212" s="13" t="s">
        <v>33</v>
      </c>
      <c r="AX212" s="13" t="s">
        <v>72</v>
      </c>
      <c r="AY212" s="235" t="s">
        <v>119</v>
      </c>
    </row>
    <row r="213" s="14" customFormat="1">
      <c r="A213" s="14"/>
      <c r="B213" s="236"/>
      <c r="C213" s="237"/>
      <c r="D213" s="226" t="s">
        <v>130</v>
      </c>
      <c r="E213" s="238" t="s">
        <v>19</v>
      </c>
      <c r="F213" s="239" t="s">
        <v>211</v>
      </c>
      <c r="G213" s="237"/>
      <c r="H213" s="238" t="s">
        <v>19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130</v>
      </c>
      <c r="AU213" s="245" t="s">
        <v>83</v>
      </c>
      <c r="AV213" s="14" t="s">
        <v>80</v>
      </c>
      <c r="AW213" s="14" t="s">
        <v>33</v>
      </c>
      <c r="AX213" s="14" t="s">
        <v>72</v>
      </c>
      <c r="AY213" s="245" t="s">
        <v>119</v>
      </c>
    </row>
    <row r="214" s="14" customFormat="1">
      <c r="A214" s="14"/>
      <c r="B214" s="236"/>
      <c r="C214" s="237"/>
      <c r="D214" s="226" t="s">
        <v>130</v>
      </c>
      <c r="E214" s="238" t="s">
        <v>19</v>
      </c>
      <c r="F214" s="239" t="s">
        <v>212</v>
      </c>
      <c r="G214" s="237"/>
      <c r="H214" s="238" t="s">
        <v>19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130</v>
      </c>
      <c r="AU214" s="245" t="s">
        <v>83</v>
      </c>
      <c r="AV214" s="14" t="s">
        <v>80</v>
      </c>
      <c r="AW214" s="14" t="s">
        <v>33</v>
      </c>
      <c r="AX214" s="14" t="s">
        <v>72</v>
      </c>
      <c r="AY214" s="245" t="s">
        <v>119</v>
      </c>
    </row>
    <row r="215" s="13" customFormat="1">
      <c r="A215" s="13"/>
      <c r="B215" s="224"/>
      <c r="C215" s="225"/>
      <c r="D215" s="226" t="s">
        <v>130</v>
      </c>
      <c r="E215" s="227" t="s">
        <v>19</v>
      </c>
      <c r="F215" s="228" t="s">
        <v>213</v>
      </c>
      <c r="G215" s="225"/>
      <c r="H215" s="229">
        <v>804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130</v>
      </c>
      <c r="AU215" s="235" t="s">
        <v>83</v>
      </c>
      <c r="AV215" s="13" t="s">
        <v>83</v>
      </c>
      <c r="AW215" s="13" t="s">
        <v>33</v>
      </c>
      <c r="AX215" s="13" t="s">
        <v>72</v>
      </c>
      <c r="AY215" s="235" t="s">
        <v>119</v>
      </c>
    </row>
    <row r="216" s="14" customFormat="1">
      <c r="A216" s="14"/>
      <c r="B216" s="236"/>
      <c r="C216" s="237"/>
      <c r="D216" s="226" t="s">
        <v>130</v>
      </c>
      <c r="E216" s="238" t="s">
        <v>19</v>
      </c>
      <c r="F216" s="239" t="s">
        <v>214</v>
      </c>
      <c r="G216" s="237"/>
      <c r="H216" s="238" t="s">
        <v>19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130</v>
      </c>
      <c r="AU216" s="245" t="s">
        <v>83</v>
      </c>
      <c r="AV216" s="14" t="s">
        <v>80</v>
      </c>
      <c r="AW216" s="14" t="s">
        <v>33</v>
      </c>
      <c r="AX216" s="14" t="s">
        <v>72</v>
      </c>
      <c r="AY216" s="245" t="s">
        <v>119</v>
      </c>
    </row>
    <row r="217" s="13" customFormat="1">
      <c r="A217" s="13"/>
      <c r="B217" s="224"/>
      <c r="C217" s="225"/>
      <c r="D217" s="226" t="s">
        <v>130</v>
      </c>
      <c r="E217" s="227" t="s">
        <v>19</v>
      </c>
      <c r="F217" s="228" t="s">
        <v>215</v>
      </c>
      <c r="G217" s="225"/>
      <c r="H217" s="229">
        <v>20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130</v>
      </c>
      <c r="AU217" s="235" t="s">
        <v>83</v>
      </c>
      <c r="AV217" s="13" t="s">
        <v>83</v>
      </c>
      <c r="AW217" s="13" t="s">
        <v>33</v>
      </c>
      <c r="AX217" s="13" t="s">
        <v>72</v>
      </c>
      <c r="AY217" s="235" t="s">
        <v>119</v>
      </c>
    </row>
    <row r="218" s="13" customFormat="1">
      <c r="A218" s="13"/>
      <c r="B218" s="224"/>
      <c r="C218" s="225"/>
      <c r="D218" s="226" t="s">
        <v>130</v>
      </c>
      <c r="E218" s="227" t="s">
        <v>19</v>
      </c>
      <c r="F218" s="228" t="s">
        <v>216</v>
      </c>
      <c r="G218" s="225"/>
      <c r="H218" s="229">
        <v>14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130</v>
      </c>
      <c r="AU218" s="235" t="s">
        <v>83</v>
      </c>
      <c r="AV218" s="13" t="s">
        <v>83</v>
      </c>
      <c r="AW218" s="13" t="s">
        <v>33</v>
      </c>
      <c r="AX218" s="13" t="s">
        <v>72</v>
      </c>
      <c r="AY218" s="235" t="s">
        <v>119</v>
      </c>
    </row>
    <row r="219" s="14" customFormat="1">
      <c r="A219" s="14"/>
      <c r="B219" s="236"/>
      <c r="C219" s="237"/>
      <c r="D219" s="226" t="s">
        <v>130</v>
      </c>
      <c r="E219" s="238" t="s">
        <v>19</v>
      </c>
      <c r="F219" s="239" t="s">
        <v>217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130</v>
      </c>
      <c r="AU219" s="245" t="s">
        <v>83</v>
      </c>
      <c r="AV219" s="14" t="s">
        <v>80</v>
      </c>
      <c r="AW219" s="14" t="s">
        <v>33</v>
      </c>
      <c r="AX219" s="14" t="s">
        <v>72</v>
      </c>
      <c r="AY219" s="245" t="s">
        <v>119</v>
      </c>
    </row>
    <row r="220" s="13" customFormat="1">
      <c r="A220" s="13"/>
      <c r="B220" s="224"/>
      <c r="C220" s="225"/>
      <c r="D220" s="226" t="s">
        <v>130</v>
      </c>
      <c r="E220" s="227" t="s">
        <v>19</v>
      </c>
      <c r="F220" s="228" t="s">
        <v>218</v>
      </c>
      <c r="G220" s="225"/>
      <c r="H220" s="229">
        <v>12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130</v>
      </c>
      <c r="AU220" s="235" t="s">
        <v>83</v>
      </c>
      <c r="AV220" s="13" t="s">
        <v>83</v>
      </c>
      <c r="AW220" s="13" t="s">
        <v>33</v>
      </c>
      <c r="AX220" s="13" t="s">
        <v>72</v>
      </c>
      <c r="AY220" s="235" t="s">
        <v>119</v>
      </c>
    </row>
    <row r="221" s="13" customFormat="1">
      <c r="A221" s="13"/>
      <c r="B221" s="224"/>
      <c r="C221" s="225"/>
      <c r="D221" s="226" t="s">
        <v>130</v>
      </c>
      <c r="E221" s="227" t="s">
        <v>19</v>
      </c>
      <c r="F221" s="228" t="s">
        <v>219</v>
      </c>
      <c r="G221" s="225"/>
      <c r="H221" s="229">
        <v>12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130</v>
      </c>
      <c r="AU221" s="235" t="s">
        <v>83</v>
      </c>
      <c r="AV221" s="13" t="s">
        <v>83</v>
      </c>
      <c r="AW221" s="13" t="s">
        <v>33</v>
      </c>
      <c r="AX221" s="13" t="s">
        <v>72</v>
      </c>
      <c r="AY221" s="235" t="s">
        <v>119</v>
      </c>
    </row>
    <row r="222" s="14" customFormat="1">
      <c r="A222" s="14"/>
      <c r="B222" s="236"/>
      <c r="C222" s="237"/>
      <c r="D222" s="226" t="s">
        <v>130</v>
      </c>
      <c r="E222" s="238" t="s">
        <v>19</v>
      </c>
      <c r="F222" s="239" t="s">
        <v>220</v>
      </c>
      <c r="G222" s="237"/>
      <c r="H222" s="238" t="s">
        <v>19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130</v>
      </c>
      <c r="AU222" s="245" t="s">
        <v>83</v>
      </c>
      <c r="AV222" s="14" t="s">
        <v>80</v>
      </c>
      <c r="AW222" s="14" t="s">
        <v>33</v>
      </c>
      <c r="AX222" s="14" t="s">
        <v>72</v>
      </c>
      <c r="AY222" s="245" t="s">
        <v>119</v>
      </c>
    </row>
    <row r="223" s="13" customFormat="1">
      <c r="A223" s="13"/>
      <c r="B223" s="224"/>
      <c r="C223" s="225"/>
      <c r="D223" s="226" t="s">
        <v>130</v>
      </c>
      <c r="E223" s="227" t="s">
        <v>19</v>
      </c>
      <c r="F223" s="228" t="s">
        <v>221</v>
      </c>
      <c r="G223" s="225"/>
      <c r="H223" s="229">
        <v>16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130</v>
      </c>
      <c r="AU223" s="235" t="s">
        <v>83</v>
      </c>
      <c r="AV223" s="13" t="s">
        <v>83</v>
      </c>
      <c r="AW223" s="13" t="s">
        <v>33</v>
      </c>
      <c r="AX223" s="13" t="s">
        <v>72</v>
      </c>
      <c r="AY223" s="235" t="s">
        <v>119</v>
      </c>
    </row>
    <row r="224" s="13" customFormat="1">
      <c r="A224" s="13"/>
      <c r="B224" s="224"/>
      <c r="C224" s="225"/>
      <c r="D224" s="226" t="s">
        <v>130</v>
      </c>
      <c r="E224" s="227" t="s">
        <v>19</v>
      </c>
      <c r="F224" s="228" t="s">
        <v>222</v>
      </c>
      <c r="G224" s="225"/>
      <c r="H224" s="229">
        <v>16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130</v>
      </c>
      <c r="AU224" s="235" t="s">
        <v>83</v>
      </c>
      <c r="AV224" s="13" t="s">
        <v>83</v>
      </c>
      <c r="AW224" s="13" t="s">
        <v>33</v>
      </c>
      <c r="AX224" s="13" t="s">
        <v>72</v>
      </c>
      <c r="AY224" s="235" t="s">
        <v>119</v>
      </c>
    </row>
    <row r="225" s="13" customFormat="1">
      <c r="A225" s="13"/>
      <c r="B225" s="224"/>
      <c r="C225" s="225"/>
      <c r="D225" s="226" t="s">
        <v>130</v>
      </c>
      <c r="E225" s="227" t="s">
        <v>19</v>
      </c>
      <c r="F225" s="228" t="s">
        <v>223</v>
      </c>
      <c r="G225" s="225"/>
      <c r="H225" s="229">
        <v>16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130</v>
      </c>
      <c r="AU225" s="235" t="s">
        <v>83</v>
      </c>
      <c r="AV225" s="13" t="s">
        <v>83</v>
      </c>
      <c r="AW225" s="13" t="s">
        <v>33</v>
      </c>
      <c r="AX225" s="13" t="s">
        <v>72</v>
      </c>
      <c r="AY225" s="235" t="s">
        <v>119</v>
      </c>
    </row>
    <row r="226" s="13" customFormat="1">
      <c r="A226" s="13"/>
      <c r="B226" s="224"/>
      <c r="C226" s="225"/>
      <c r="D226" s="226" t="s">
        <v>130</v>
      </c>
      <c r="E226" s="227" t="s">
        <v>19</v>
      </c>
      <c r="F226" s="228" t="s">
        <v>224</v>
      </c>
      <c r="G226" s="225"/>
      <c r="H226" s="229">
        <v>16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130</v>
      </c>
      <c r="AU226" s="235" t="s">
        <v>83</v>
      </c>
      <c r="AV226" s="13" t="s">
        <v>83</v>
      </c>
      <c r="AW226" s="13" t="s">
        <v>33</v>
      </c>
      <c r="AX226" s="13" t="s">
        <v>72</v>
      </c>
      <c r="AY226" s="235" t="s">
        <v>119</v>
      </c>
    </row>
    <row r="227" s="13" customFormat="1">
      <c r="A227" s="13"/>
      <c r="B227" s="224"/>
      <c r="C227" s="225"/>
      <c r="D227" s="226" t="s">
        <v>130</v>
      </c>
      <c r="E227" s="227" t="s">
        <v>19</v>
      </c>
      <c r="F227" s="228" t="s">
        <v>225</v>
      </c>
      <c r="G227" s="225"/>
      <c r="H227" s="229">
        <v>16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130</v>
      </c>
      <c r="AU227" s="235" t="s">
        <v>83</v>
      </c>
      <c r="AV227" s="13" t="s">
        <v>83</v>
      </c>
      <c r="AW227" s="13" t="s">
        <v>33</v>
      </c>
      <c r="AX227" s="13" t="s">
        <v>72</v>
      </c>
      <c r="AY227" s="235" t="s">
        <v>119</v>
      </c>
    </row>
    <row r="228" s="13" customFormat="1">
      <c r="A228" s="13"/>
      <c r="B228" s="224"/>
      <c r="C228" s="225"/>
      <c r="D228" s="226" t="s">
        <v>130</v>
      </c>
      <c r="E228" s="227" t="s">
        <v>19</v>
      </c>
      <c r="F228" s="228" t="s">
        <v>226</v>
      </c>
      <c r="G228" s="225"/>
      <c r="H228" s="229">
        <v>16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130</v>
      </c>
      <c r="AU228" s="235" t="s">
        <v>83</v>
      </c>
      <c r="AV228" s="13" t="s">
        <v>83</v>
      </c>
      <c r="AW228" s="13" t="s">
        <v>33</v>
      </c>
      <c r="AX228" s="13" t="s">
        <v>72</v>
      </c>
      <c r="AY228" s="235" t="s">
        <v>119</v>
      </c>
    </row>
    <row r="229" s="13" customFormat="1">
      <c r="A229" s="13"/>
      <c r="B229" s="224"/>
      <c r="C229" s="225"/>
      <c r="D229" s="226" t="s">
        <v>130</v>
      </c>
      <c r="E229" s="227" t="s">
        <v>19</v>
      </c>
      <c r="F229" s="228" t="s">
        <v>227</v>
      </c>
      <c r="G229" s="225"/>
      <c r="H229" s="229">
        <v>16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130</v>
      </c>
      <c r="AU229" s="235" t="s">
        <v>83</v>
      </c>
      <c r="AV229" s="13" t="s">
        <v>83</v>
      </c>
      <c r="AW229" s="13" t="s">
        <v>33</v>
      </c>
      <c r="AX229" s="13" t="s">
        <v>72</v>
      </c>
      <c r="AY229" s="235" t="s">
        <v>119</v>
      </c>
    </row>
    <row r="230" s="13" customFormat="1">
      <c r="A230" s="13"/>
      <c r="B230" s="224"/>
      <c r="C230" s="225"/>
      <c r="D230" s="226" t="s">
        <v>130</v>
      </c>
      <c r="E230" s="227" t="s">
        <v>19</v>
      </c>
      <c r="F230" s="228" t="s">
        <v>228</v>
      </c>
      <c r="G230" s="225"/>
      <c r="H230" s="229">
        <v>16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130</v>
      </c>
      <c r="AU230" s="235" t="s">
        <v>83</v>
      </c>
      <c r="AV230" s="13" t="s">
        <v>83</v>
      </c>
      <c r="AW230" s="13" t="s">
        <v>33</v>
      </c>
      <c r="AX230" s="13" t="s">
        <v>72</v>
      </c>
      <c r="AY230" s="235" t="s">
        <v>119</v>
      </c>
    </row>
    <row r="231" s="13" customFormat="1">
      <c r="A231" s="13"/>
      <c r="B231" s="224"/>
      <c r="C231" s="225"/>
      <c r="D231" s="226" t="s">
        <v>130</v>
      </c>
      <c r="E231" s="227" t="s">
        <v>19</v>
      </c>
      <c r="F231" s="228" t="s">
        <v>229</v>
      </c>
      <c r="G231" s="225"/>
      <c r="H231" s="229">
        <v>16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130</v>
      </c>
      <c r="AU231" s="235" t="s">
        <v>83</v>
      </c>
      <c r="AV231" s="13" t="s">
        <v>83</v>
      </c>
      <c r="AW231" s="13" t="s">
        <v>33</v>
      </c>
      <c r="AX231" s="13" t="s">
        <v>72</v>
      </c>
      <c r="AY231" s="235" t="s">
        <v>119</v>
      </c>
    </row>
    <row r="232" s="13" customFormat="1">
      <c r="A232" s="13"/>
      <c r="B232" s="224"/>
      <c r="C232" s="225"/>
      <c r="D232" s="226" t="s">
        <v>130</v>
      </c>
      <c r="E232" s="227" t="s">
        <v>19</v>
      </c>
      <c r="F232" s="228" t="s">
        <v>230</v>
      </c>
      <c r="G232" s="225"/>
      <c r="H232" s="229">
        <v>16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130</v>
      </c>
      <c r="AU232" s="235" t="s">
        <v>83</v>
      </c>
      <c r="AV232" s="13" t="s">
        <v>83</v>
      </c>
      <c r="AW232" s="13" t="s">
        <v>33</v>
      </c>
      <c r="AX232" s="13" t="s">
        <v>72</v>
      </c>
      <c r="AY232" s="235" t="s">
        <v>119</v>
      </c>
    </row>
    <row r="233" s="13" customFormat="1">
      <c r="A233" s="13"/>
      <c r="B233" s="224"/>
      <c r="C233" s="225"/>
      <c r="D233" s="226" t="s">
        <v>130</v>
      </c>
      <c r="E233" s="227" t="s">
        <v>19</v>
      </c>
      <c r="F233" s="228" t="s">
        <v>231</v>
      </c>
      <c r="G233" s="225"/>
      <c r="H233" s="229">
        <v>16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130</v>
      </c>
      <c r="AU233" s="235" t="s">
        <v>83</v>
      </c>
      <c r="AV233" s="13" t="s">
        <v>83</v>
      </c>
      <c r="AW233" s="13" t="s">
        <v>33</v>
      </c>
      <c r="AX233" s="13" t="s">
        <v>72</v>
      </c>
      <c r="AY233" s="235" t="s">
        <v>119</v>
      </c>
    </row>
    <row r="234" s="15" customFormat="1">
      <c r="A234" s="15"/>
      <c r="B234" s="246"/>
      <c r="C234" s="247"/>
      <c r="D234" s="226" t="s">
        <v>130</v>
      </c>
      <c r="E234" s="248" t="s">
        <v>19</v>
      </c>
      <c r="F234" s="249" t="s">
        <v>193</v>
      </c>
      <c r="G234" s="247"/>
      <c r="H234" s="250">
        <v>1253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6" t="s">
        <v>130</v>
      </c>
      <c r="AU234" s="256" t="s">
        <v>83</v>
      </c>
      <c r="AV234" s="15" t="s">
        <v>126</v>
      </c>
      <c r="AW234" s="15" t="s">
        <v>33</v>
      </c>
      <c r="AX234" s="15" t="s">
        <v>80</v>
      </c>
      <c r="AY234" s="256" t="s">
        <v>119</v>
      </c>
    </row>
    <row r="235" s="2" customFormat="1" ht="16.5" customHeight="1">
      <c r="A235" s="40"/>
      <c r="B235" s="41"/>
      <c r="C235" s="257" t="s">
        <v>318</v>
      </c>
      <c r="D235" s="257" t="s">
        <v>319</v>
      </c>
      <c r="E235" s="258" t="s">
        <v>320</v>
      </c>
      <c r="F235" s="259" t="s">
        <v>321</v>
      </c>
      <c r="G235" s="260" t="s">
        <v>322</v>
      </c>
      <c r="H235" s="261">
        <v>2380.6999999999998</v>
      </c>
      <c r="I235" s="262"/>
      <c r="J235" s="263">
        <f>ROUND(I235*H235,2)</f>
        <v>0</v>
      </c>
      <c r="K235" s="259" t="s">
        <v>19</v>
      </c>
      <c r="L235" s="264"/>
      <c r="M235" s="265" t="s">
        <v>19</v>
      </c>
      <c r="N235" s="266" t="s">
        <v>43</v>
      </c>
      <c r="O235" s="86"/>
      <c r="P235" s="215">
        <f>O235*H235</f>
        <v>0</v>
      </c>
      <c r="Q235" s="215">
        <v>1</v>
      </c>
      <c r="R235" s="215">
        <f>Q235*H235</f>
        <v>2380.6999999999998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166</v>
      </c>
      <c r="AT235" s="217" t="s">
        <v>319</v>
      </c>
      <c r="AU235" s="217" t="s">
        <v>83</v>
      </c>
      <c r="AY235" s="19" t="s">
        <v>119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80</v>
      </c>
      <c r="BK235" s="218">
        <f>ROUND(I235*H235,2)</f>
        <v>0</v>
      </c>
      <c r="BL235" s="19" t="s">
        <v>126</v>
      </c>
      <c r="BM235" s="217" t="s">
        <v>323</v>
      </c>
    </row>
    <row r="236" s="13" customFormat="1">
      <c r="A236" s="13"/>
      <c r="B236" s="224"/>
      <c r="C236" s="225"/>
      <c r="D236" s="226" t="s">
        <v>130</v>
      </c>
      <c r="E236" s="225"/>
      <c r="F236" s="228" t="s">
        <v>324</v>
      </c>
      <c r="G236" s="225"/>
      <c r="H236" s="229">
        <v>2380.6999999999998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130</v>
      </c>
      <c r="AU236" s="235" t="s">
        <v>83</v>
      </c>
      <c r="AV236" s="13" t="s">
        <v>83</v>
      </c>
      <c r="AW236" s="13" t="s">
        <v>4</v>
      </c>
      <c r="AX236" s="13" t="s">
        <v>80</v>
      </c>
      <c r="AY236" s="235" t="s">
        <v>119</v>
      </c>
    </row>
    <row r="237" s="2" customFormat="1" ht="24.15" customHeight="1">
      <c r="A237" s="40"/>
      <c r="B237" s="41"/>
      <c r="C237" s="206" t="s">
        <v>325</v>
      </c>
      <c r="D237" s="206" t="s">
        <v>121</v>
      </c>
      <c r="E237" s="207" t="s">
        <v>326</v>
      </c>
      <c r="F237" s="208" t="s">
        <v>327</v>
      </c>
      <c r="G237" s="209" t="s">
        <v>322</v>
      </c>
      <c r="H237" s="210">
        <v>1341.5</v>
      </c>
      <c r="I237" s="211"/>
      <c r="J237" s="212">
        <f>ROUND(I237*H237,2)</f>
        <v>0</v>
      </c>
      <c r="K237" s="208" t="s">
        <v>125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126</v>
      </c>
      <c r="AT237" s="217" t="s">
        <v>121</v>
      </c>
      <c r="AU237" s="217" t="s">
        <v>83</v>
      </c>
      <c r="AY237" s="19" t="s">
        <v>119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126</v>
      </c>
      <c r="BM237" s="217" t="s">
        <v>328</v>
      </c>
    </row>
    <row r="238" s="2" customFormat="1">
      <c r="A238" s="40"/>
      <c r="B238" s="41"/>
      <c r="C238" s="42"/>
      <c r="D238" s="219" t="s">
        <v>128</v>
      </c>
      <c r="E238" s="42"/>
      <c r="F238" s="220" t="s">
        <v>329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128</v>
      </c>
      <c r="AU238" s="19" t="s">
        <v>83</v>
      </c>
    </row>
    <row r="239" s="13" customFormat="1">
      <c r="A239" s="13"/>
      <c r="B239" s="224"/>
      <c r="C239" s="225"/>
      <c r="D239" s="226" t="s">
        <v>130</v>
      </c>
      <c r="E239" s="227" t="s">
        <v>19</v>
      </c>
      <c r="F239" s="228" t="s">
        <v>330</v>
      </c>
      <c r="G239" s="225"/>
      <c r="H239" s="229">
        <v>1341.5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130</v>
      </c>
      <c r="AU239" s="235" t="s">
        <v>83</v>
      </c>
      <c r="AV239" s="13" t="s">
        <v>83</v>
      </c>
      <c r="AW239" s="13" t="s">
        <v>33</v>
      </c>
      <c r="AX239" s="13" t="s">
        <v>80</v>
      </c>
      <c r="AY239" s="235" t="s">
        <v>119</v>
      </c>
    </row>
    <row r="240" s="2" customFormat="1" ht="24.15" customHeight="1">
      <c r="A240" s="40"/>
      <c r="B240" s="41"/>
      <c r="C240" s="206" t="s">
        <v>331</v>
      </c>
      <c r="D240" s="206" t="s">
        <v>121</v>
      </c>
      <c r="E240" s="207" t="s">
        <v>332</v>
      </c>
      <c r="F240" s="208" t="s">
        <v>333</v>
      </c>
      <c r="G240" s="209" t="s">
        <v>202</v>
      </c>
      <c r="H240" s="210">
        <v>45</v>
      </c>
      <c r="I240" s="211"/>
      <c r="J240" s="212">
        <f>ROUND(I240*H240,2)</f>
        <v>0</v>
      </c>
      <c r="K240" s="208" t="s">
        <v>125</v>
      </c>
      <c r="L240" s="46"/>
      <c r="M240" s="213" t="s">
        <v>19</v>
      </c>
      <c r="N240" s="214" t="s">
        <v>43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126</v>
      </c>
      <c r="AT240" s="217" t="s">
        <v>121</v>
      </c>
      <c r="AU240" s="217" t="s">
        <v>83</v>
      </c>
      <c r="AY240" s="19" t="s">
        <v>119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80</v>
      </c>
      <c r="BK240" s="218">
        <f>ROUND(I240*H240,2)</f>
        <v>0</v>
      </c>
      <c r="BL240" s="19" t="s">
        <v>126</v>
      </c>
      <c r="BM240" s="217" t="s">
        <v>334</v>
      </c>
    </row>
    <row r="241" s="2" customFormat="1">
      <c r="A241" s="40"/>
      <c r="B241" s="41"/>
      <c r="C241" s="42"/>
      <c r="D241" s="219" t="s">
        <v>128</v>
      </c>
      <c r="E241" s="42"/>
      <c r="F241" s="220" t="s">
        <v>335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128</v>
      </c>
      <c r="AU241" s="19" t="s">
        <v>83</v>
      </c>
    </row>
    <row r="242" s="13" customFormat="1">
      <c r="A242" s="13"/>
      <c r="B242" s="224"/>
      <c r="C242" s="225"/>
      <c r="D242" s="226" t="s">
        <v>130</v>
      </c>
      <c r="E242" s="227" t="s">
        <v>19</v>
      </c>
      <c r="F242" s="228" t="s">
        <v>336</v>
      </c>
      <c r="G242" s="225"/>
      <c r="H242" s="229">
        <v>45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130</v>
      </c>
      <c r="AU242" s="235" t="s">
        <v>83</v>
      </c>
      <c r="AV242" s="13" t="s">
        <v>83</v>
      </c>
      <c r="AW242" s="13" t="s">
        <v>33</v>
      </c>
      <c r="AX242" s="13" t="s">
        <v>80</v>
      </c>
      <c r="AY242" s="235" t="s">
        <v>119</v>
      </c>
    </row>
    <row r="243" s="14" customFormat="1">
      <c r="A243" s="14"/>
      <c r="B243" s="236"/>
      <c r="C243" s="237"/>
      <c r="D243" s="226" t="s">
        <v>130</v>
      </c>
      <c r="E243" s="238" t="s">
        <v>19</v>
      </c>
      <c r="F243" s="239" t="s">
        <v>337</v>
      </c>
      <c r="G243" s="237"/>
      <c r="H243" s="238" t="s">
        <v>19</v>
      </c>
      <c r="I243" s="240"/>
      <c r="J243" s="237"/>
      <c r="K243" s="237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130</v>
      </c>
      <c r="AU243" s="245" t="s">
        <v>83</v>
      </c>
      <c r="AV243" s="14" t="s">
        <v>80</v>
      </c>
      <c r="AW243" s="14" t="s">
        <v>33</v>
      </c>
      <c r="AX243" s="14" t="s">
        <v>72</v>
      </c>
      <c r="AY243" s="245" t="s">
        <v>119</v>
      </c>
    </row>
    <row r="244" s="2" customFormat="1" ht="24.15" customHeight="1">
      <c r="A244" s="40"/>
      <c r="B244" s="41"/>
      <c r="C244" s="206" t="s">
        <v>338</v>
      </c>
      <c r="D244" s="206" t="s">
        <v>121</v>
      </c>
      <c r="E244" s="207" t="s">
        <v>339</v>
      </c>
      <c r="F244" s="208" t="s">
        <v>340</v>
      </c>
      <c r="G244" s="209" t="s">
        <v>202</v>
      </c>
      <c r="H244" s="210">
        <v>1597.5</v>
      </c>
      <c r="I244" s="211"/>
      <c r="J244" s="212">
        <f>ROUND(I244*H244,2)</f>
        <v>0</v>
      </c>
      <c r="K244" s="208" t="s">
        <v>125</v>
      </c>
      <c r="L244" s="46"/>
      <c r="M244" s="213" t="s">
        <v>19</v>
      </c>
      <c r="N244" s="214" t="s">
        <v>43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126</v>
      </c>
      <c r="AT244" s="217" t="s">
        <v>121</v>
      </c>
      <c r="AU244" s="217" t="s">
        <v>83</v>
      </c>
      <c r="AY244" s="19" t="s">
        <v>119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80</v>
      </c>
      <c r="BK244" s="218">
        <f>ROUND(I244*H244,2)</f>
        <v>0</v>
      </c>
      <c r="BL244" s="19" t="s">
        <v>126</v>
      </c>
      <c r="BM244" s="217" t="s">
        <v>341</v>
      </c>
    </row>
    <row r="245" s="2" customFormat="1">
      <c r="A245" s="40"/>
      <c r="B245" s="41"/>
      <c r="C245" s="42"/>
      <c r="D245" s="219" t="s">
        <v>128</v>
      </c>
      <c r="E245" s="42"/>
      <c r="F245" s="220" t="s">
        <v>342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128</v>
      </c>
      <c r="AU245" s="19" t="s">
        <v>83</v>
      </c>
    </row>
    <row r="246" s="13" customFormat="1">
      <c r="A246" s="13"/>
      <c r="B246" s="224"/>
      <c r="C246" s="225"/>
      <c r="D246" s="226" t="s">
        <v>130</v>
      </c>
      <c r="E246" s="227" t="s">
        <v>19</v>
      </c>
      <c r="F246" s="228" t="s">
        <v>343</v>
      </c>
      <c r="G246" s="225"/>
      <c r="H246" s="229">
        <v>51</v>
      </c>
      <c r="I246" s="230"/>
      <c r="J246" s="225"/>
      <c r="K246" s="225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130</v>
      </c>
      <c r="AU246" s="235" t="s">
        <v>83</v>
      </c>
      <c r="AV246" s="13" t="s">
        <v>83</v>
      </c>
      <c r="AW246" s="13" t="s">
        <v>33</v>
      </c>
      <c r="AX246" s="13" t="s">
        <v>72</v>
      </c>
      <c r="AY246" s="235" t="s">
        <v>119</v>
      </c>
    </row>
    <row r="247" s="13" customFormat="1">
      <c r="A247" s="13"/>
      <c r="B247" s="224"/>
      <c r="C247" s="225"/>
      <c r="D247" s="226" t="s">
        <v>130</v>
      </c>
      <c r="E247" s="227" t="s">
        <v>19</v>
      </c>
      <c r="F247" s="228" t="s">
        <v>344</v>
      </c>
      <c r="G247" s="225"/>
      <c r="H247" s="229">
        <v>145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130</v>
      </c>
      <c r="AU247" s="235" t="s">
        <v>83</v>
      </c>
      <c r="AV247" s="13" t="s">
        <v>83</v>
      </c>
      <c r="AW247" s="13" t="s">
        <v>33</v>
      </c>
      <c r="AX247" s="13" t="s">
        <v>72</v>
      </c>
      <c r="AY247" s="235" t="s">
        <v>119</v>
      </c>
    </row>
    <row r="248" s="13" customFormat="1">
      <c r="A248" s="13"/>
      <c r="B248" s="224"/>
      <c r="C248" s="225"/>
      <c r="D248" s="226" t="s">
        <v>130</v>
      </c>
      <c r="E248" s="227" t="s">
        <v>19</v>
      </c>
      <c r="F248" s="228" t="s">
        <v>345</v>
      </c>
      <c r="G248" s="225"/>
      <c r="H248" s="229">
        <v>1341.5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130</v>
      </c>
      <c r="AU248" s="235" t="s">
        <v>83</v>
      </c>
      <c r="AV248" s="13" t="s">
        <v>83</v>
      </c>
      <c r="AW248" s="13" t="s">
        <v>33</v>
      </c>
      <c r="AX248" s="13" t="s">
        <v>72</v>
      </c>
      <c r="AY248" s="235" t="s">
        <v>119</v>
      </c>
    </row>
    <row r="249" s="13" customFormat="1">
      <c r="A249" s="13"/>
      <c r="B249" s="224"/>
      <c r="C249" s="225"/>
      <c r="D249" s="226" t="s">
        <v>130</v>
      </c>
      <c r="E249" s="227" t="s">
        <v>19</v>
      </c>
      <c r="F249" s="228" t="s">
        <v>346</v>
      </c>
      <c r="G249" s="225"/>
      <c r="H249" s="229">
        <v>60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130</v>
      </c>
      <c r="AU249" s="235" t="s">
        <v>83</v>
      </c>
      <c r="AV249" s="13" t="s">
        <v>83</v>
      </c>
      <c r="AW249" s="13" t="s">
        <v>33</v>
      </c>
      <c r="AX249" s="13" t="s">
        <v>72</v>
      </c>
      <c r="AY249" s="235" t="s">
        <v>119</v>
      </c>
    </row>
    <row r="250" s="15" customFormat="1">
      <c r="A250" s="15"/>
      <c r="B250" s="246"/>
      <c r="C250" s="247"/>
      <c r="D250" s="226" t="s">
        <v>130</v>
      </c>
      <c r="E250" s="248" t="s">
        <v>19</v>
      </c>
      <c r="F250" s="249" t="s">
        <v>193</v>
      </c>
      <c r="G250" s="247"/>
      <c r="H250" s="250">
        <v>1597.5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6" t="s">
        <v>130</v>
      </c>
      <c r="AU250" s="256" t="s">
        <v>83</v>
      </c>
      <c r="AV250" s="15" t="s">
        <v>126</v>
      </c>
      <c r="AW250" s="15" t="s">
        <v>33</v>
      </c>
      <c r="AX250" s="15" t="s">
        <v>80</v>
      </c>
      <c r="AY250" s="256" t="s">
        <v>119</v>
      </c>
    </row>
    <row r="251" s="2" customFormat="1" ht="24.15" customHeight="1">
      <c r="A251" s="40"/>
      <c r="B251" s="41"/>
      <c r="C251" s="206" t="s">
        <v>347</v>
      </c>
      <c r="D251" s="206" t="s">
        <v>121</v>
      </c>
      <c r="E251" s="207" t="s">
        <v>348</v>
      </c>
      <c r="F251" s="208" t="s">
        <v>349</v>
      </c>
      <c r="G251" s="209" t="s">
        <v>202</v>
      </c>
      <c r="H251" s="210">
        <v>6</v>
      </c>
      <c r="I251" s="211"/>
      <c r="J251" s="212">
        <f>ROUND(I251*H251,2)</f>
        <v>0</v>
      </c>
      <c r="K251" s="208" t="s">
        <v>125</v>
      </c>
      <c r="L251" s="46"/>
      <c r="M251" s="213" t="s">
        <v>19</v>
      </c>
      <c r="N251" s="214" t="s">
        <v>43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126</v>
      </c>
      <c r="AT251" s="217" t="s">
        <v>121</v>
      </c>
      <c r="AU251" s="217" t="s">
        <v>83</v>
      </c>
      <c r="AY251" s="19" t="s">
        <v>119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80</v>
      </c>
      <c r="BK251" s="218">
        <f>ROUND(I251*H251,2)</f>
        <v>0</v>
      </c>
      <c r="BL251" s="19" t="s">
        <v>126</v>
      </c>
      <c r="BM251" s="217" t="s">
        <v>350</v>
      </c>
    </row>
    <row r="252" s="2" customFormat="1">
      <c r="A252" s="40"/>
      <c r="B252" s="41"/>
      <c r="C252" s="42"/>
      <c r="D252" s="219" t="s">
        <v>128</v>
      </c>
      <c r="E252" s="42"/>
      <c r="F252" s="220" t="s">
        <v>351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128</v>
      </c>
      <c r="AU252" s="19" t="s">
        <v>83</v>
      </c>
    </row>
    <row r="253" s="14" customFormat="1">
      <c r="A253" s="14"/>
      <c r="B253" s="236"/>
      <c r="C253" s="237"/>
      <c r="D253" s="226" t="s">
        <v>130</v>
      </c>
      <c r="E253" s="238" t="s">
        <v>19</v>
      </c>
      <c r="F253" s="239" t="s">
        <v>352</v>
      </c>
      <c r="G253" s="237"/>
      <c r="H253" s="238" t="s">
        <v>19</v>
      </c>
      <c r="I253" s="240"/>
      <c r="J253" s="237"/>
      <c r="K253" s="237"/>
      <c r="L253" s="241"/>
      <c r="M253" s="242"/>
      <c r="N253" s="243"/>
      <c r="O253" s="243"/>
      <c r="P253" s="243"/>
      <c r="Q253" s="243"/>
      <c r="R253" s="243"/>
      <c r="S253" s="243"/>
      <c r="T253" s="24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5" t="s">
        <v>130</v>
      </c>
      <c r="AU253" s="245" t="s">
        <v>83</v>
      </c>
      <c r="AV253" s="14" t="s">
        <v>80</v>
      </c>
      <c r="AW253" s="14" t="s">
        <v>33</v>
      </c>
      <c r="AX253" s="14" t="s">
        <v>72</v>
      </c>
      <c r="AY253" s="245" t="s">
        <v>119</v>
      </c>
    </row>
    <row r="254" s="13" customFormat="1">
      <c r="A254" s="13"/>
      <c r="B254" s="224"/>
      <c r="C254" s="225"/>
      <c r="D254" s="226" t="s">
        <v>130</v>
      </c>
      <c r="E254" s="227" t="s">
        <v>19</v>
      </c>
      <c r="F254" s="228" t="s">
        <v>353</v>
      </c>
      <c r="G254" s="225"/>
      <c r="H254" s="229">
        <v>6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130</v>
      </c>
      <c r="AU254" s="235" t="s">
        <v>83</v>
      </c>
      <c r="AV254" s="13" t="s">
        <v>83</v>
      </c>
      <c r="AW254" s="13" t="s">
        <v>33</v>
      </c>
      <c r="AX254" s="13" t="s">
        <v>80</v>
      </c>
      <c r="AY254" s="235" t="s">
        <v>119</v>
      </c>
    </row>
    <row r="255" s="14" customFormat="1">
      <c r="A255" s="14"/>
      <c r="B255" s="236"/>
      <c r="C255" s="237"/>
      <c r="D255" s="226" t="s">
        <v>130</v>
      </c>
      <c r="E255" s="238" t="s">
        <v>19</v>
      </c>
      <c r="F255" s="239" t="s">
        <v>239</v>
      </c>
      <c r="G255" s="237"/>
      <c r="H255" s="238" t="s">
        <v>19</v>
      </c>
      <c r="I255" s="240"/>
      <c r="J255" s="237"/>
      <c r="K255" s="237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130</v>
      </c>
      <c r="AU255" s="245" t="s">
        <v>83</v>
      </c>
      <c r="AV255" s="14" t="s">
        <v>80</v>
      </c>
      <c r="AW255" s="14" t="s">
        <v>33</v>
      </c>
      <c r="AX255" s="14" t="s">
        <v>72</v>
      </c>
      <c r="AY255" s="245" t="s">
        <v>119</v>
      </c>
    </row>
    <row r="256" s="2" customFormat="1" ht="16.5" customHeight="1">
      <c r="A256" s="40"/>
      <c r="B256" s="41"/>
      <c r="C256" s="206" t="s">
        <v>354</v>
      </c>
      <c r="D256" s="206" t="s">
        <v>121</v>
      </c>
      <c r="E256" s="207" t="s">
        <v>355</v>
      </c>
      <c r="F256" s="208" t="s">
        <v>356</v>
      </c>
      <c r="G256" s="209" t="s">
        <v>124</v>
      </c>
      <c r="H256" s="210">
        <v>2975</v>
      </c>
      <c r="I256" s="211"/>
      <c r="J256" s="212">
        <f>ROUND(I256*H256,2)</f>
        <v>0</v>
      </c>
      <c r="K256" s="208" t="s">
        <v>125</v>
      </c>
      <c r="L256" s="46"/>
      <c r="M256" s="213" t="s">
        <v>19</v>
      </c>
      <c r="N256" s="214" t="s">
        <v>43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126</v>
      </c>
      <c r="AT256" s="217" t="s">
        <v>121</v>
      </c>
      <c r="AU256" s="217" t="s">
        <v>83</v>
      </c>
      <c r="AY256" s="19" t="s">
        <v>119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80</v>
      </c>
      <c r="BK256" s="218">
        <f>ROUND(I256*H256,2)</f>
        <v>0</v>
      </c>
      <c r="BL256" s="19" t="s">
        <v>126</v>
      </c>
      <c r="BM256" s="217" t="s">
        <v>357</v>
      </c>
    </row>
    <row r="257" s="2" customFormat="1">
      <c r="A257" s="40"/>
      <c r="B257" s="41"/>
      <c r="C257" s="42"/>
      <c r="D257" s="219" t="s">
        <v>128</v>
      </c>
      <c r="E257" s="42"/>
      <c r="F257" s="220" t="s">
        <v>358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128</v>
      </c>
      <c r="AU257" s="19" t="s">
        <v>83</v>
      </c>
    </row>
    <row r="258" s="14" customFormat="1">
      <c r="A258" s="14"/>
      <c r="B258" s="236"/>
      <c r="C258" s="237"/>
      <c r="D258" s="226" t="s">
        <v>130</v>
      </c>
      <c r="E258" s="238" t="s">
        <v>19</v>
      </c>
      <c r="F258" s="239" t="s">
        <v>212</v>
      </c>
      <c r="G258" s="237"/>
      <c r="H258" s="238" t="s">
        <v>19</v>
      </c>
      <c r="I258" s="240"/>
      <c r="J258" s="237"/>
      <c r="K258" s="237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130</v>
      </c>
      <c r="AU258" s="245" t="s">
        <v>83</v>
      </c>
      <c r="AV258" s="14" t="s">
        <v>80</v>
      </c>
      <c r="AW258" s="14" t="s">
        <v>33</v>
      </c>
      <c r="AX258" s="14" t="s">
        <v>72</v>
      </c>
      <c r="AY258" s="245" t="s">
        <v>119</v>
      </c>
    </row>
    <row r="259" s="13" customFormat="1">
      <c r="A259" s="13"/>
      <c r="B259" s="224"/>
      <c r="C259" s="225"/>
      <c r="D259" s="226" t="s">
        <v>130</v>
      </c>
      <c r="E259" s="227" t="s">
        <v>19</v>
      </c>
      <c r="F259" s="228" t="s">
        <v>359</v>
      </c>
      <c r="G259" s="225"/>
      <c r="H259" s="229">
        <v>1730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130</v>
      </c>
      <c r="AU259" s="235" t="s">
        <v>83</v>
      </c>
      <c r="AV259" s="13" t="s">
        <v>83</v>
      </c>
      <c r="AW259" s="13" t="s">
        <v>33</v>
      </c>
      <c r="AX259" s="13" t="s">
        <v>72</v>
      </c>
      <c r="AY259" s="235" t="s">
        <v>119</v>
      </c>
    </row>
    <row r="260" s="14" customFormat="1">
      <c r="A260" s="14"/>
      <c r="B260" s="236"/>
      <c r="C260" s="237"/>
      <c r="D260" s="226" t="s">
        <v>130</v>
      </c>
      <c r="E260" s="238" t="s">
        <v>19</v>
      </c>
      <c r="F260" s="239" t="s">
        <v>214</v>
      </c>
      <c r="G260" s="237"/>
      <c r="H260" s="238" t="s">
        <v>19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130</v>
      </c>
      <c r="AU260" s="245" t="s">
        <v>83</v>
      </c>
      <c r="AV260" s="14" t="s">
        <v>80</v>
      </c>
      <c r="AW260" s="14" t="s">
        <v>33</v>
      </c>
      <c r="AX260" s="14" t="s">
        <v>72</v>
      </c>
      <c r="AY260" s="245" t="s">
        <v>119</v>
      </c>
    </row>
    <row r="261" s="13" customFormat="1">
      <c r="A261" s="13"/>
      <c r="B261" s="224"/>
      <c r="C261" s="225"/>
      <c r="D261" s="226" t="s">
        <v>130</v>
      </c>
      <c r="E261" s="227" t="s">
        <v>19</v>
      </c>
      <c r="F261" s="228" t="s">
        <v>360</v>
      </c>
      <c r="G261" s="225"/>
      <c r="H261" s="229">
        <v>45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130</v>
      </c>
      <c r="AU261" s="235" t="s">
        <v>83</v>
      </c>
      <c r="AV261" s="13" t="s">
        <v>83</v>
      </c>
      <c r="AW261" s="13" t="s">
        <v>33</v>
      </c>
      <c r="AX261" s="13" t="s">
        <v>72</v>
      </c>
      <c r="AY261" s="235" t="s">
        <v>119</v>
      </c>
    </row>
    <row r="262" s="13" customFormat="1">
      <c r="A262" s="13"/>
      <c r="B262" s="224"/>
      <c r="C262" s="225"/>
      <c r="D262" s="226" t="s">
        <v>130</v>
      </c>
      <c r="E262" s="227" t="s">
        <v>19</v>
      </c>
      <c r="F262" s="228" t="s">
        <v>361</v>
      </c>
      <c r="G262" s="225"/>
      <c r="H262" s="229">
        <v>30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130</v>
      </c>
      <c r="AU262" s="235" t="s">
        <v>83</v>
      </c>
      <c r="AV262" s="13" t="s">
        <v>83</v>
      </c>
      <c r="AW262" s="13" t="s">
        <v>33</v>
      </c>
      <c r="AX262" s="13" t="s">
        <v>72</v>
      </c>
      <c r="AY262" s="235" t="s">
        <v>119</v>
      </c>
    </row>
    <row r="263" s="14" customFormat="1">
      <c r="A263" s="14"/>
      <c r="B263" s="236"/>
      <c r="C263" s="237"/>
      <c r="D263" s="226" t="s">
        <v>130</v>
      </c>
      <c r="E263" s="238" t="s">
        <v>19</v>
      </c>
      <c r="F263" s="239" t="s">
        <v>362</v>
      </c>
      <c r="G263" s="237"/>
      <c r="H263" s="238" t="s">
        <v>19</v>
      </c>
      <c r="I263" s="240"/>
      <c r="J263" s="237"/>
      <c r="K263" s="237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130</v>
      </c>
      <c r="AU263" s="245" t="s">
        <v>83</v>
      </c>
      <c r="AV263" s="14" t="s">
        <v>80</v>
      </c>
      <c r="AW263" s="14" t="s">
        <v>33</v>
      </c>
      <c r="AX263" s="14" t="s">
        <v>72</v>
      </c>
      <c r="AY263" s="245" t="s">
        <v>119</v>
      </c>
    </row>
    <row r="264" s="13" customFormat="1">
      <c r="A264" s="13"/>
      <c r="B264" s="224"/>
      <c r="C264" s="225"/>
      <c r="D264" s="226" t="s">
        <v>130</v>
      </c>
      <c r="E264" s="227" t="s">
        <v>19</v>
      </c>
      <c r="F264" s="228" t="s">
        <v>363</v>
      </c>
      <c r="G264" s="225"/>
      <c r="H264" s="229">
        <v>48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130</v>
      </c>
      <c r="AU264" s="235" t="s">
        <v>83</v>
      </c>
      <c r="AV264" s="13" t="s">
        <v>83</v>
      </c>
      <c r="AW264" s="13" t="s">
        <v>33</v>
      </c>
      <c r="AX264" s="13" t="s">
        <v>72</v>
      </c>
      <c r="AY264" s="235" t="s">
        <v>119</v>
      </c>
    </row>
    <row r="265" s="13" customFormat="1">
      <c r="A265" s="13"/>
      <c r="B265" s="224"/>
      <c r="C265" s="225"/>
      <c r="D265" s="226" t="s">
        <v>130</v>
      </c>
      <c r="E265" s="227" t="s">
        <v>19</v>
      </c>
      <c r="F265" s="228" t="s">
        <v>364</v>
      </c>
      <c r="G265" s="225"/>
      <c r="H265" s="229">
        <v>13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130</v>
      </c>
      <c r="AU265" s="235" t="s">
        <v>83</v>
      </c>
      <c r="AV265" s="13" t="s">
        <v>83</v>
      </c>
      <c r="AW265" s="13" t="s">
        <v>33</v>
      </c>
      <c r="AX265" s="13" t="s">
        <v>72</v>
      </c>
      <c r="AY265" s="235" t="s">
        <v>119</v>
      </c>
    </row>
    <row r="266" s="14" customFormat="1">
      <c r="A266" s="14"/>
      <c r="B266" s="236"/>
      <c r="C266" s="237"/>
      <c r="D266" s="226" t="s">
        <v>130</v>
      </c>
      <c r="E266" s="238" t="s">
        <v>19</v>
      </c>
      <c r="F266" s="239" t="s">
        <v>217</v>
      </c>
      <c r="G266" s="237"/>
      <c r="H266" s="238" t="s">
        <v>19</v>
      </c>
      <c r="I266" s="240"/>
      <c r="J266" s="237"/>
      <c r="K266" s="237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130</v>
      </c>
      <c r="AU266" s="245" t="s">
        <v>83</v>
      </c>
      <c r="AV266" s="14" t="s">
        <v>80</v>
      </c>
      <c r="AW266" s="14" t="s">
        <v>33</v>
      </c>
      <c r="AX266" s="14" t="s">
        <v>72</v>
      </c>
      <c r="AY266" s="245" t="s">
        <v>119</v>
      </c>
    </row>
    <row r="267" s="13" customFormat="1">
      <c r="A267" s="13"/>
      <c r="B267" s="224"/>
      <c r="C267" s="225"/>
      <c r="D267" s="226" t="s">
        <v>130</v>
      </c>
      <c r="E267" s="227" t="s">
        <v>19</v>
      </c>
      <c r="F267" s="228" t="s">
        <v>365</v>
      </c>
      <c r="G267" s="225"/>
      <c r="H267" s="229">
        <v>25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130</v>
      </c>
      <c r="AU267" s="235" t="s">
        <v>83</v>
      </c>
      <c r="AV267" s="13" t="s">
        <v>83</v>
      </c>
      <c r="AW267" s="13" t="s">
        <v>33</v>
      </c>
      <c r="AX267" s="13" t="s">
        <v>72</v>
      </c>
      <c r="AY267" s="235" t="s">
        <v>119</v>
      </c>
    </row>
    <row r="268" s="13" customFormat="1">
      <c r="A268" s="13"/>
      <c r="B268" s="224"/>
      <c r="C268" s="225"/>
      <c r="D268" s="226" t="s">
        <v>130</v>
      </c>
      <c r="E268" s="227" t="s">
        <v>19</v>
      </c>
      <c r="F268" s="228" t="s">
        <v>366</v>
      </c>
      <c r="G268" s="225"/>
      <c r="H268" s="229">
        <v>25</v>
      </c>
      <c r="I268" s="230"/>
      <c r="J268" s="225"/>
      <c r="K268" s="225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130</v>
      </c>
      <c r="AU268" s="235" t="s">
        <v>83</v>
      </c>
      <c r="AV268" s="13" t="s">
        <v>83</v>
      </c>
      <c r="AW268" s="13" t="s">
        <v>33</v>
      </c>
      <c r="AX268" s="13" t="s">
        <v>72</v>
      </c>
      <c r="AY268" s="235" t="s">
        <v>119</v>
      </c>
    </row>
    <row r="269" s="14" customFormat="1">
      <c r="A269" s="14"/>
      <c r="B269" s="236"/>
      <c r="C269" s="237"/>
      <c r="D269" s="226" t="s">
        <v>130</v>
      </c>
      <c r="E269" s="238" t="s">
        <v>19</v>
      </c>
      <c r="F269" s="239" t="s">
        <v>220</v>
      </c>
      <c r="G269" s="237"/>
      <c r="H269" s="238" t="s">
        <v>19</v>
      </c>
      <c r="I269" s="240"/>
      <c r="J269" s="237"/>
      <c r="K269" s="237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130</v>
      </c>
      <c r="AU269" s="245" t="s">
        <v>83</v>
      </c>
      <c r="AV269" s="14" t="s">
        <v>80</v>
      </c>
      <c r="AW269" s="14" t="s">
        <v>33</v>
      </c>
      <c r="AX269" s="14" t="s">
        <v>72</v>
      </c>
      <c r="AY269" s="245" t="s">
        <v>119</v>
      </c>
    </row>
    <row r="270" s="13" customFormat="1">
      <c r="A270" s="13"/>
      <c r="B270" s="224"/>
      <c r="C270" s="225"/>
      <c r="D270" s="226" t="s">
        <v>130</v>
      </c>
      <c r="E270" s="227" t="s">
        <v>19</v>
      </c>
      <c r="F270" s="228" t="s">
        <v>367</v>
      </c>
      <c r="G270" s="225"/>
      <c r="H270" s="229">
        <v>37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130</v>
      </c>
      <c r="AU270" s="235" t="s">
        <v>83</v>
      </c>
      <c r="AV270" s="13" t="s">
        <v>83</v>
      </c>
      <c r="AW270" s="13" t="s">
        <v>33</v>
      </c>
      <c r="AX270" s="13" t="s">
        <v>72</v>
      </c>
      <c r="AY270" s="235" t="s">
        <v>119</v>
      </c>
    </row>
    <row r="271" s="13" customFormat="1">
      <c r="A271" s="13"/>
      <c r="B271" s="224"/>
      <c r="C271" s="225"/>
      <c r="D271" s="226" t="s">
        <v>130</v>
      </c>
      <c r="E271" s="227" t="s">
        <v>19</v>
      </c>
      <c r="F271" s="228" t="s">
        <v>368</v>
      </c>
      <c r="G271" s="225"/>
      <c r="H271" s="229">
        <v>37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130</v>
      </c>
      <c r="AU271" s="235" t="s">
        <v>83</v>
      </c>
      <c r="AV271" s="13" t="s">
        <v>83</v>
      </c>
      <c r="AW271" s="13" t="s">
        <v>33</v>
      </c>
      <c r="AX271" s="13" t="s">
        <v>72</v>
      </c>
      <c r="AY271" s="235" t="s">
        <v>119</v>
      </c>
    </row>
    <row r="272" s="13" customFormat="1">
      <c r="A272" s="13"/>
      <c r="B272" s="224"/>
      <c r="C272" s="225"/>
      <c r="D272" s="226" t="s">
        <v>130</v>
      </c>
      <c r="E272" s="227" t="s">
        <v>19</v>
      </c>
      <c r="F272" s="228" t="s">
        <v>369</v>
      </c>
      <c r="G272" s="225"/>
      <c r="H272" s="229">
        <v>37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130</v>
      </c>
      <c r="AU272" s="235" t="s">
        <v>83</v>
      </c>
      <c r="AV272" s="13" t="s">
        <v>83</v>
      </c>
      <c r="AW272" s="13" t="s">
        <v>33</v>
      </c>
      <c r="AX272" s="13" t="s">
        <v>72</v>
      </c>
      <c r="AY272" s="235" t="s">
        <v>119</v>
      </c>
    </row>
    <row r="273" s="13" customFormat="1">
      <c r="A273" s="13"/>
      <c r="B273" s="224"/>
      <c r="C273" s="225"/>
      <c r="D273" s="226" t="s">
        <v>130</v>
      </c>
      <c r="E273" s="227" t="s">
        <v>19</v>
      </c>
      <c r="F273" s="228" t="s">
        <v>370</v>
      </c>
      <c r="G273" s="225"/>
      <c r="H273" s="229">
        <v>37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130</v>
      </c>
      <c r="AU273" s="235" t="s">
        <v>83</v>
      </c>
      <c r="AV273" s="13" t="s">
        <v>83</v>
      </c>
      <c r="AW273" s="13" t="s">
        <v>33</v>
      </c>
      <c r="AX273" s="13" t="s">
        <v>72</v>
      </c>
      <c r="AY273" s="235" t="s">
        <v>119</v>
      </c>
    </row>
    <row r="274" s="13" customFormat="1">
      <c r="A274" s="13"/>
      <c r="B274" s="224"/>
      <c r="C274" s="225"/>
      <c r="D274" s="226" t="s">
        <v>130</v>
      </c>
      <c r="E274" s="227" t="s">
        <v>19</v>
      </c>
      <c r="F274" s="228" t="s">
        <v>371</v>
      </c>
      <c r="G274" s="225"/>
      <c r="H274" s="229">
        <v>37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130</v>
      </c>
      <c r="AU274" s="235" t="s">
        <v>83</v>
      </c>
      <c r="AV274" s="13" t="s">
        <v>83</v>
      </c>
      <c r="AW274" s="13" t="s">
        <v>33</v>
      </c>
      <c r="AX274" s="13" t="s">
        <v>72</v>
      </c>
      <c r="AY274" s="235" t="s">
        <v>119</v>
      </c>
    </row>
    <row r="275" s="13" customFormat="1">
      <c r="A275" s="13"/>
      <c r="B275" s="224"/>
      <c r="C275" s="225"/>
      <c r="D275" s="226" t="s">
        <v>130</v>
      </c>
      <c r="E275" s="227" t="s">
        <v>19</v>
      </c>
      <c r="F275" s="228" t="s">
        <v>372</v>
      </c>
      <c r="G275" s="225"/>
      <c r="H275" s="229">
        <v>37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130</v>
      </c>
      <c r="AU275" s="235" t="s">
        <v>83</v>
      </c>
      <c r="AV275" s="13" t="s">
        <v>83</v>
      </c>
      <c r="AW275" s="13" t="s">
        <v>33</v>
      </c>
      <c r="AX275" s="13" t="s">
        <v>72</v>
      </c>
      <c r="AY275" s="235" t="s">
        <v>119</v>
      </c>
    </row>
    <row r="276" s="13" customFormat="1">
      <c r="A276" s="13"/>
      <c r="B276" s="224"/>
      <c r="C276" s="225"/>
      <c r="D276" s="226" t="s">
        <v>130</v>
      </c>
      <c r="E276" s="227" t="s">
        <v>19</v>
      </c>
      <c r="F276" s="228" t="s">
        <v>373</v>
      </c>
      <c r="G276" s="225"/>
      <c r="H276" s="229">
        <v>37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130</v>
      </c>
      <c r="AU276" s="235" t="s">
        <v>83</v>
      </c>
      <c r="AV276" s="13" t="s">
        <v>83</v>
      </c>
      <c r="AW276" s="13" t="s">
        <v>33</v>
      </c>
      <c r="AX276" s="13" t="s">
        <v>72</v>
      </c>
      <c r="AY276" s="235" t="s">
        <v>119</v>
      </c>
    </row>
    <row r="277" s="13" customFormat="1">
      <c r="A277" s="13"/>
      <c r="B277" s="224"/>
      <c r="C277" s="225"/>
      <c r="D277" s="226" t="s">
        <v>130</v>
      </c>
      <c r="E277" s="227" t="s">
        <v>19</v>
      </c>
      <c r="F277" s="228" t="s">
        <v>374</v>
      </c>
      <c r="G277" s="225"/>
      <c r="H277" s="229">
        <v>37</v>
      </c>
      <c r="I277" s="230"/>
      <c r="J277" s="225"/>
      <c r="K277" s="225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130</v>
      </c>
      <c r="AU277" s="235" t="s">
        <v>83</v>
      </c>
      <c r="AV277" s="13" t="s">
        <v>83</v>
      </c>
      <c r="AW277" s="13" t="s">
        <v>33</v>
      </c>
      <c r="AX277" s="13" t="s">
        <v>72</v>
      </c>
      <c r="AY277" s="235" t="s">
        <v>119</v>
      </c>
    </row>
    <row r="278" s="13" customFormat="1">
      <c r="A278" s="13"/>
      <c r="B278" s="224"/>
      <c r="C278" s="225"/>
      <c r="D278" s="226" t="s">
        <v>130</v>
      </c>
      <c r="E278" s="227" t="s">
        <v>19</v>
      </c>
      <c r="F278" s="228" t="s">
        <v>375</v>
      </c>
      <c r="G278" s="225"/>
      <c r="H278" s="229">
        <v>37</v>
      </c>
      <c r="I278" s="230"/>
      <c r="J278" s="225"/>
      <c r="K278" s="225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130</v>
      </c>
      <c r="AU278" s="235" t="s">
        <v>83</v>
      </c>
      <c r="AV278" s="13" t="s">
        <v>83</v>
      </c>
      <c r="AW278" s="13" t="s">
        <v>33</v>
      </c>
      <c r="AX278" s="13" t="s">
        <v>72</v>
      </c>
      <c r="AY278" s="235" t="s">
        <v>119</v>
      </c>
    </row>
    <row r="279" s="13" customFormat="1">
      <c r="A279" s="13"/>
      <c r="B279" s="224"/>
      <c r="C279" s="225"/>
      <c r="D279" s="226" t="s">
        <v>130</v>
      </c>
      <c r="E279" s="227" t="s">
        <v>19</v>
      </c>
      <c r="F279" s="228" t="s">
        <v>376</v>
      </c>
      <c r="G279" s="225"/>
      <c r="H279" s="229">
        <v>37</v>
      </c>
      <c r="I279" s="230"/>
      <c r="J279" s="225"/>
      <c r="K279" s="225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130</v>
      </c>
      <c r="AU279" s="235" t="s">
        <v>83</v>
      </c>
      <c r="AV279" s="13" t="s">
        <v>83</v>
      </c>
      <c r="AW279" s="13" t="s">
        <v>33</v>
      </c>
      <c r="AX279" s="13" t="s">
        <v>72</v>
      </c>
      <c r="AY279" s="235" t="s">
        <v>119</v>
      </c>
    </row>
    <row r="280" s="13" customFormat="1">
      <c r="A280" s="13"/>
      <c r="B280" s="224"/>
      <c r="C280" s="225"/>
      <c r="D280" s="226" t="s">
        <v>130</v>
      </c>
      <c r="E280" s="227" t="s">
        <v>19</v>
      </c>
      <c r="F280" s="228" t="s">
        <v>377</v>
      </c>
      <c r="G280" s="225"/>
      <c r="H280" s="229">
        <v>37</v>
      </c>
      <c r="I280" s="230"/>
      <c r="J280" s="225"/>
      <c r="K280" s="225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130</v>
      </c>
      <c r="AU280" s="235" t="s">
        <v>83</v>
      </c>
      <c r="AV280" s="13" t="s">
        <v>83</v>
      </c>
      <c r="AW280" s="13" t="s">
        <v>33</v>
      </c>
      <c r="AX280" s="13" t="s">
        <v>72</v>
      </c>
      <c r="AY280" s="235" t="s">
        <v>119</v>
      </c>
    </row>
    <row r="281" s="13" customFormat="1">
      <c r="A281" s="13"/>
      <c r="B281" s="224"/>
      <c r="C281" s="225"/>
      <c r="D281" s="226" t="s">
        <v>130</v>
      </c>
      <c r="E281" s="227" t="s">
        <v>19</v>
      </c>
      <c r="F281" s="228" t="s">
        <v>378</v>
      </c>
      <c r="G281" s="225"/>
      <c r="H281" s="229">
        <v>145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130</v>
      </c>
      <c r="AU281" s="235" t="s">
        <v>83</v>
      </c>
      <c r="AV281" s="13" t="s">
        <v>83</v>
      </c>
      <c r="AW281" s="13" t="s">
        <v>33</v>
      </c>
      <c r="AX281" s="13" t="s">
        <v>72</v>
      </c>
      <c r="AY281" s="235" t="s">
        <v>119</v>
      </c>
    </row>
    <row r="282" s="13" customFormat="1">
      <c r="A282" s="13"/>
      <c r="B282" s="224"/>
      <c r="C282" s="225"/>
      <c r="D282" s="226" t="s">
        <v>130</v>
      </c>
      <c r="E282" s="227" t="s">
        <v>19</v>
      </c>
      <c r="F282" s="228" t="s">
        <v>379</v>
      </c>
      <c r="G282" s="225"/>
      <c r="H282" s="229">
        <v>14</v>
      </c>
      <c r="I282" s="230"/>
      <c r="J282" s="225"/>
      <c r="K282" s="225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130</v>
      </c>
      <c r="AU282" s="235" t="s">
        <v>83</v>
      </c>
      <c r="AV282" s="13" t="s">
        <v>83</v>
      </c>
      <c r="AW282" s="13" t="s">
        <v>33</v>
      </c>
      <c r="AX282" s="13" t="s">
        <v>72</v>
      </c>
      <c r="AY282" s="235" t="s">
        <v>119</v>
      </c>
    </row>
    <row r="283" s="13" customFormat="1">
      <c r="A283" s="13"/>
      <c r="B283" s="224"/>
      <c r="C283" s="225"/>
      <c r="D283" s="226" t="s">
        <v>130</v>
      </c>
      <c r="E283" s="227" t="s">
        <v>19</v>
      </c>
      <c r="F283" s="228" t="s">
        <v>380</v>
      </c>
      <c r="G283" s="225"/>
      <c r="H283" s="229">
        <v>410</v>
      </c>
      <c r="I283" s="230"/>
      <c r="J283" s="225"/>
      <c r="K283" s="225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130</v>
      </c>
      <c r="AU283" s="235" t="s">
        <v>83</v>
      </c>
      <c r="AV283" s="13" t="s">
        <v>83</v>
      </c>
      <c r="AW283" s="13" t="s">
        <v>33</v>
      </c>
      <c r="AX283" s="13" t="s">
        <v>72</v>
      </c>
      <c r="AY283" s="235" t="s">
        <v>119</v>
      </c>
    </row>
    <row r="284" s="13" customFormat="1">
      <c r="A284" s="13"/>
      <c r="B284" s="224"/>
      <c r="C284" s="225"/>
      <c r="D284" s="226" t="s">
        <v>130</v>
      </c>
      <c r="E284" s="227" t="s">
        <v>19</v>
      </c>
      <c r="F284" s="228" t="s">
        <v>381</v>
      </c>
      <c r="G284" s="225"/>
      <c r="H284" s="229">
        <v>70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130</v>
      </c>
      <c r="AU284" s="235" t="s">
        <v>83</v>
      </c>
      <c r="AV284" s="13" t="s">
        <v>83</v>
      </c>
      <c r="AW284" s="13" t="s">
        <v>33</v>
      </c>
      <c r="AX284" s="13" t="s">
        <v>72</v>
      </c>
      <c r="AY284" s="235" t="s">
        <v>119</v>
      </c>
    </row>
    <row r="285" s="13" customFormat="1">
      <c r="A285" s="13"/>
      <c r="B285" s="224"/>
      <c r="C285" s="225"/>
      <c r="D285" s="226" t="s">
        <v>130</v>
      </c>
      <c r="E285" s="227" t="s">
        <v>19</v>
      </c>
      <c r="F285" s="228" t="s">
        <v>382</v>
      </c>
      <c r="G285" s="225"/>
      <c r="H285" s="229">
        <v>13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130</v>
      </c>
      <c r="AU285" s="235" t="s">
        <v>83</v>
      </c>
      <c r="AV285" s="13" t="s">
        <v>83</v>
      </c>
      <c r="AW285" s="13" t="s">
        <v>33</v>
      </c>
      <c r="AX285" s="13" t="s">
        <v>72</v>
      </c>
      <c r="AY285" s="235" t="s">
        <v>119</v>
      </c>
    </row>
    <row r="286" s="15" customFormat="1">
      <c r="A286" s="15"/>
      <c r="B286" s="246"/>
      <c r="C286" s="247"/>
      <c r="D286" s="226" t="s">
        <v>130</v>
      </c>
      <c r="E286" s="248" t="s">
        <v>19</v>
      </c>
      <c r="F286" s="249" t="s">
        <v>193</v>
      </c>
      <c r="G286" s="247"/>
      <c r="H286" s="250">
        <v>2975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6" t="s">
        <v>130</v>
      </c>
      <c r="AU286" s="256" t="s">
        <v>83</v>
      </c>
      <c r="AV286" s="15" t="s">
        <v>126</v>
      </c>
      <c r="AW286" s="15" t="s">
        <v>33</v>
      </c>
      <c r="AX286" s="15" t="s">
        <v>80</v>
      </c>
      <c r="AY286" s="256" t="s">
        <v>119</v>
      </c>
    </row>
    <row r="287" s="2" customFormat="1" ht="24.15" customHeight="1">
      <c r="A287" s="40"/>
      <c r="B287" s="41"/>
      <c r="C287" s="206" t="s">
        <v>383</v>
      </c>
      <c r="D287" s="206" t="s">
        <v>121</v>
      </c>
      <c r="E287" s="207" t="s">
        <v>384</v>
      </c>
      <c r="F287" s="208" t="s">
        <v>385</v>
      </c>
      <c r="G287" s="209" t="s">
        <v>124</v>
      </c>
      <c r="H287" s="210">
        <v>490</v>
      </c>
      <c r="I287" s="211"/>
      <c r="J287" s="212">
        <f>ROUND(I287*H287,2)</f>
        <v>0</v>
      </c>
      <c r="K287" s="208" t="s">
        <v>125</v>
      </c>
      <c r="L287" s="46"/>
      <c r="M287" s="213" t="s">
        <v>19</v>
      </c>
      <c r="N287" s="214" t="s">
        <v>43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126</v>
      </c>
      <c r="AT287" s="217" t="s">
        <v>121</v>
      </c>
      <c r="AU287" s="217" t="s">
        <v>83</v>
      </c>
      <c r="AY287" s="19" t="s">
        <v>119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80</v>
      </c>
      <c r="BK287" s="218">
        <f>ROUND(I287*H287,2)</f>
        <v>0</v>
      </c>
      <c r="BL287" s="19" t="s">
        <v>126</v>
      </c>
      <c r="BM287" s="217" t="s">
        <v>386</v>
      </c>
    </row>
    <row r="288" s="2" customFormat="1">
      <c r="A288" s="40"/>
      <c r="B288" s="41"/>
      <c r="C288" s="42"/>
      <c r="D288" s="219" t="s">
        <v>128</v>
      </c>
      <c r="E288" s="42"/>
      <c r="F288" s="220" t="s">
        <v>387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128</v>
      </c>
      <c r="AU288" s="19" t="s">
        <v>83</v>
      </c>
    </row>
    <row r="289" s="13" customFormat="1">
      <c r="A289" s="13"/>
      <c r="B289" s="224"/>
      <c r="C289" s="225"/>
      <c r="D289" s="226" t="s">
        <v>130</v>
      </c>
      <c r="E289" s="227" t="s">
        <v>19</v>
      </c>
      <c r="F289" s="228" t="s">
        <v>388</v>
      </c>
      <c r="G289" s="225"/>
      <c r="H289" s="229">
        <v>490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130</v>
      </c>
      <c r="AU289" s="235" t="s">
        <v>83</v>
      </c>
      <c r="AV289" s="13" t="s">
        <v>83</v>
      </c>
      <c r="AW289" s="13" t="s">
        <v>33</v>
      </c>
      <c r="AX289" s="13" t="s">
        <v>80</v>
      </c>
      <c r="AY289" s="235" t="s">
        <v>119</v>
      </c>
    </row>
    <row r="290" s="2" customFormat="1" ht="24.15" customHeight="1">
      <c r="A290" s="40"/>
      <c r="B290" s="41"/>
      <c r="C290" s="206" t="s">
        <v>389</v>
      </c>
      <c r="D290" s="206" t="s">
        <v>121</v>
      </c>
      <c r="E290" s="207" t="s">
        <v>390</v>
      </c>
      <c r="F290" s="208" t="s">
        <v>391</v>
      </c>
      <c r="G290" s="209" t="s">
        <v>124</v>
      </c>
      <c r="H290" s="210">
        <v>490</v>
      </c>
      <c r="I290" s="211"/>
      <c r="J290" s="212">
        <f>ROUND(I290*H290,2)</f>
        <v>0</v>
      </c>
      <c r="K290" s="208" t="s">
        <v>125</v>
      </c>
      <c r="L290" s="46"/>
      <c r="M290" s="213" t="s">
        <v>19</v>
      </c>
      <c r="N290" s="214" t="s">
        <v>43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126</v>
      </c>
      <c r="AT290" s="217" t="s">
        <v>121</v>
      </c>
      <c r="AU290" s="217" t="s">
        <v>83</v>
      </c>
      <c r="AY290" s="19" t="s">
        <v>119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80</v>
      </c>
      <c r="BK290" s="218">
        <f>ROUND(I290*H290,2)</f>
        <v>0</v>
      </c>
      <c r="BL290" s="19" t="s">
        <v>126</v>
      </c>
      <c r="BM290" s="217" t="s">
        <v>392</v>
      </c>
    </row>
    <row r="291" s="2" customFormat="1">
      <c r="A291" s="40"/>
      <c r="B291" s="41"/>
      <c r="C291" s="42"/>
      <c r="D291" s="219" t="s">
        <v>128</v>
      </c>
      <c r="E291" s="42"/>
      <c r="F291" s="220" t="s">
        <v>393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128</v>
      </c>
      <c r="AU291" s="19" t="s">
        <v>83</v>
      </c>
    </row>
    <row r="292" s="13" customFormat="1">
      <c r="A292" s="13"/>
      <c r="B292" s="224"/>
      <c r="C292" s="225"/>
      <c r="D292" s="226" t="s">
        <v>130</v>
      </c>
      <c r="E292" s="227" t="s">
        <v>19</v>
      </c>
      <c r="F292" s="228" t="s">
        <v>388</v>
      </c>
      <c r="G292" s="225"/>
      <c r="H292" s="229">
        <v>490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130</v>
      </c>
      <c r="AU292" s="235" t="s">
        <v>83</v>
      </c>
      <c r="AV292" s="13" t="s">
        <v>83</v>
      </c>
      <c r="AW292" s="13" t="s">
        <v>33</v>
      </c>
      <c r="AX292" s="13" t="s">
        <v>80</v>
      </c>
      <c r="AY292" s="235" t="s">
        <v>119</v>
      </c>
    </row>
    <row r="293" s="2" customFormat="1" ht="16.5" customHeight="1">
      <c r="A293" s="40"/>
      <c r="B293" s="41"/>
      <c r="C293" s="257" t="s">
        <v>394</v>
      </c>
      <c r="D293" s="257" t="s">
        <v>319</v>
      </c>
      <c r="E293" s="258" t="s">
        <v>395</v>
      </c>
      <c r="F293" s="259" t="s">
        <v>396</v>
      </c>
      <c r="G293" s="260" t="s">
        <v>397</v>
      </c>
      <c r="H293" s="261">
        <v>9.8000000000000007</v>
      </c>
      <c r="I293" s="262"/>
      <c r="J293" s="263">
        <f>ROUND(I293*H293,2)</f>
        <v>0</v>
      </c>
      <c r="K293" s="259" t="s">
        <v>125</v>
      </c>
      <c r="L293" s="264"/>
      <c r="M293" s="265" t="s">
        <v>19</v>
      </c>
      <c r="N293" s="266" t="s">
        <v>43</v>
      </c>
      <c r="O293" s="86"/>
      <c r="P293" s="215">
        <f>O293*H293</f>
        <v>0</v>
      </c>
      <c r="Q293" s="215">
        <v>0.001</v>
      </c>
      <c r="R293" s="215">
        <f>Q293*H293</f>
        <v>0.0098000000000000014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166</v>
      </c>
      <c r="AT293" s="217" t="s">
        <v>319</v>
      </c>
      <c r="AU293" s="217" t="s">
        <v>83</v>
      </c>
      <c r="AY293" s="19" t="s">
        <v>119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80</v>
      </c>
      <c r="BK293" s="218">
        <f>ROUND(I293*H293,2)</f>
        <v>0</v>
      </c>
      <c r="BL293" s="19" t="s">
        <v>126</v>
      </c>
      <c r="BM293" s="217" t="s">
        <v>398</v>
      </c>
    </row>
    <row r="294" s="13" customFormat="1">
      <c r="A294" s="13"/>
      <c r="B294" s="224"/>
      <c r="C294" s="225"/>
      <c r="D294" s="226" t="s">
        <v>130</v>
      </c>
      <c r="E294" s="225"/>
      <c r="F294" s="228" t="s">
        <v>399</v>
      </c>
      <c r="G294" s="225"/>
      <c r="H294" s="229">
        <v>9.8000000000000007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130</v>
      </c>
      <c r="AU294" s="235" t="s">
        <v>83</v>
      </c>
      <c r="AV294" s="13" t="s">
        <v>83</v>
      </c>
      <c r="AW294" s="13" t="s">
        <v>4</v>
      </c>
      <c r="AX294" s="13" t="s">
        <v>80</v>
      </c>
      <c r="AY294" s="235" t="s">
        <v>119</v>
      </c>
    </row>
    <row r="295" s="2" customFormat="1" ht="24.15" customHeight="1">
      <c r="A295" s="40"/>
      <c r="B295" s="41"/>
      <c r="C295" s="206" t="s">
        <v>400</v>
      </c>
      <c r="D295" s="206" t="s">
        <v>121</v>
      </c>
      <c r="E295" s="207" t="s">
        <v>401</v>
      </c>
      <c r="F295" s="208" t="s">
        <v>402</v>
      </c>
      <c r="G295" s="209" t="s">
        <v>124</v>
      </c>
      <c r="H295" s="210">
        <v>960</v>
      </c>
      <c r="I295" s="211"/>
      <c r="J295" s="212">
        <f>ROUND(I295*H295,2)</f>
        <v>0</v>
      </c>
      <c r="K295" s="208" t="s">
        <v>125</v>
      </c>
      <c r="L295" s="46"/>
      <c r="M295" s="213" t="s">
        <v>19</v>
      </c>
      <c r="N295" s="214" t="s">
        <v>43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126</v>
      </c>
      <c r="AT295" s="217" t="s">
        <v>121</v>
      </c>
      <c r="AU295" s="217" t="s">
        <v>83</v>
      </c>
      <c r="AY295" s="19" t="s">
        <v>119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80</v>
      </c>
      <c r="BK295" s="218">
        <f>ROUND(I295*H295,2)</f>
        <v>0</v>
      </c>
      <c r="BL295" s="19" t="s">
        <v>126</v>
      </c>
      <c r="BM295" s="217" t="s">
        <v>403</v>
      </c>
    </row>
    <row r="296" s="2" customFormat="1">
      <c r="A296" s="40"/>
      <c r="B296" s="41"/>
      <c r="C296" s="42"/>
      <c r="D296" s="219" t="s">
        <v>128</v>
      </c>
      <c r="E296" s="42"/>
      <c r="F296" s="220" t="s">
        <v>404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128</v>
      </c>
      <c r="AU296" s="19" t="s">
        <v>83</v>
      </c>
    </row>
    <row r="297" s="13" customFormat="1">
      <c r="A297" s="13"/>
      <c r="B297" s="224"/>
      <c r="C297" s="225"/>
      <c r="D297" s="226" t="s">
        <v>130</v>
      </c>
      <c r="E297" s="227" t="s">
        <v>19</v>
      </c>
      <c r="F297" s="228" t="s">
        <v>405</v>
      </c>
      <c r="G297" s="225"/>
      <c r="H297" s="229">
        <v>960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130</v>
      </c>
      <c r="AU297" s="235" t="s">
        <v>83</v>
      </c>
      <c r="AV297" s="13" t="s">
        <v>83</v>
      </c>
      <c r="AW297" s="13" t="s">
        <v>33</v>
      </c>
      <c r="AX297" s="13" t="s">
        <v>80</v>
      </c>
      <c r="AY297" s="235" t="s">
        <v>119</v>
      </c>
    </row>
    <row r="298" s="2" customFormat="1" ht="16.5" customHeight="1">
      <c r="A298" s="40"/>
      <c r="B298" s="41"/>
      <c r="C298" s="257" t="s">
        <v>406</v>
      </c>
      <c r="D298" s="257" t="s">
        <v>319</v>
      </c>
      <c r="E298" s="258" t="s">
        <v>395</v>
      </c>
      <c r="F298" s="259" t="s">
        <v>396</v>
      </c>
      <c r="G298" s="260" t="s">
        <v>397</v>
      </c>
      <c r="H298" s="261">
        <v>19.199999999999999</v>
      </c>
      <c r="I298" s="262"/>
      <c r="J298" s="263">
        <f>ROUND(I298*H298,2)</f>
        <v>0</v>
      </c>
      <c r="K298" s="259" t="s">
        <v>125</v>
      </c>
      <c r="L298" s="264"/>
      <c r="M298" s="265" t="s">
        <v>19</v>
      </c>
      <c r="N298" s="266" t="s">
        <v>43</v>
      </c>
      <c r="O298" s="86"/>
      <c r="P298" s="215">
        <f>O298*H298</f>
        <v>0</v>
      </c>
      <c r="Q298" s="215">
        <v>0.001</v>
      </c>
      <c r="R298" s="215">
        <f>Q298*H298</f>
        <v>0.019199999999999998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166</v>
      </c>
      <c r="AT298" s="217" t="s">
        <v>319</v>
      </c>
      <c r="AU298" s="217" t="s">
        <v>83</v>
      </c>
      <c r="AY298" s="19" t="s">
        <v>119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80</v>
      </c>
      <c r="BK298" s="218">
        <f>ROUND(I298*H298,2)</f>
        <v>0</v>
      </c>
      <c r="BL298" s="19" t="s">
        <v>126</v>
      </c>
      <c r="BM298" s="217" t="s">
        <v>407</v>
      </c>
    </row>
    <row r="299" s="13" customFormat="1">
      <c r="A299" s="13"/>
      <c r="B299" s="224"/>
      <c r="C299" s="225"/>
      <c r="D299" s="226" t="s">
        <v>130</v>
      </c>
      <c r="E299" s="225"/>
      <c r="F299" s="228" t="s">
        <v>408</v>
      </c>
      <c r="G299" s="225"/>
      <c r="H299" s="229">
        <v>19.199999999999999</v>
      </c>
      <c r="I299" s="230"/>
      <c r="J299" s="225"/>
      <c r="K299" s="225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130</v>
      </c>
      <c r="AU299" s="235" t="s">
        <v>83</v>
      </c>
      <c r="AV299" s="13" t="s">
        <v>83</v>
      </c>
      <c r="AW299" s="13" t="s">
        <v>4</v>
      </c>
      <c r="AX299" s="13" t="s">
        <v>80</v>
      </c>
      <c r="AY299" s="235" t="s">
        <v>119</v>
      </c>
    </row>
    <row r="300" s="2" customFormat="1" ht="24.15" customHeight="1">
      <c r="A300" s="40"/>
      <c r="B300" s="41"/>
      <c r="C300" s="206" t="s">
        <v>409</v>
      </c>
      <c r="D300" s="206" t="s">
        <v>121</v>
      </c>
      <c r="E300" s="207" t="s">
        <v>410</v>
      </c>
      <c r="F300" s="208" t="s">
        <v>411</v>
      </c>
      <c r="G300" s="209" t="s">
        <v>124</v>
      </c>
      <c r="H300" s="210">
        <v>615</v>
      </c>
      <c r="I300" s="211"/>
      <c r="J300" s="212">
        <f>ROUND(I300*H300,2)</f>
        <v>0</v>
      </c>
      <c r="K300" s="208" t="s">
        <v>125</v>
      </c>
      <c r="L300" s="46"/>
      <c r="M300" s="213" t="s">
        <v>19</v>
      </c>
      <c r="N300" s="214" t="s">
        <v>43</v>
      </c>
      <c r="O300" s="86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126</v>
      </c>
      <c r="AT300" s="217" t="s">
        <v>121</v>
      </c>
      <c r="AU300" s="217" t="s">
        <v>83</v>
      </c>
      <c r="AY300" s="19" t="s">
        <v>119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80</v>
      </c>
      <c r="BK300" s="218">
        <f>ROUND(I300*H300,2)</f>
        <v>0</v>
      </c>
      <c r="BL300" s="19" t="s">
        <v>126</v>
      </c>
      <c r="BM300" s="217" t="s">
        <v>412</v>
      </c>
    </row>
    <row r="301" s="2" customFormat="1">
      <c r="A301" s="40"/>
      <c r="B301" s="41"/>
      <c r="C301" s="42"/>
      <c r="D301" s="219" t="s">
        <v>128</v>
      </c>
      <c r="E301" s="42"/>
      <c r="F301" s="220" t="s">
        <v>413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128</v>
      </c>
      <c r="AU301" s="19" t="s">
        <v>83</v>
      </c>
    </row>
    <row r="302" s="13" customFormat="1">
      <c r="A302" s="13"/>
      <c r="B302" s="224"/>
      <c r="C302" s="225"/>
      <c r="D302" s="226" t="s">
        <v>130</v>
      </c>
      <c r="E302" s="227" t="s">
        <v>19</v>
      </c>
      <c r="F302" s="228" t="s">
        <v>414</v>
      </c>
      <c r="G302" s="225"/>
      <c r="H302" s="229">
        <v>615</v>
      </c>
      <c r="I302" s="230"/>
      <c r="J302" s="225"/>
      <c r="K302" s="225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130</v>
      </c>
      <c r="AU302" s="235" t="s">
        <v>83</v>
      </c>
      <c r="AV302" s="13" t="s">
        <v>83</v>
      </c>
      <c r="AW302" s="13" t="s">
        <v>33</v>
      </c>
      <c r="AX302" s="13" t="s">
        <v>80</v>
      </c>
      <c r="AY302" s="235" t="s">
        <v>119</v>
      </c>
    </row>
    <row r="303" s="2" customFormat="1" ht="24.15" customHeight="1">
      <c r="A303" s="40"/>
      <c r="B303" s="41"/>
      <c r="C303" s="206" t="s">
        <v>415</v>
      </c>
      <c r="D303" s="206" t="s">
        <v>121</v>
      </c>
      <c r="E303" s="207" t="s">
        <v>416</v>
      </c>
      <c r="F303" s="208" t="s">
        <v>417</v>
      </c>
      <c r="G303" s="209" t="s">
        <v>124</v>
      </c>
      <c r="H303" s="210">
        <v>345</v>
      </c>
      <c r="I303" s="211"/>
      <c r="J303" s="212">
        <f>ROUND(I303*H303,2)</f>
        <v>0</v>
      </c>
      <c r="K303" s="208" t="s">
        <v>125</v>
      </c>
      <c r="L303" s="46"/>
      <c r="M303" s="213" t="s">
        <v>19</v>
      </c>
      <c r="N303" s="214" t="s">
        <v>43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126</v>
      </c>
      <c r="AT303" s="217" t="s">
        <v>121</v>
      </c>
      <c r="AU303" s="217" t="s">
        <v>83</v>
      </c>
      <c r="AY303" s="19" t="s">
        <v>119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80</v>
      </c>
      <c r="BK303" s="218">
        <f>ROUND(I303*H303,2)</f>
        <v>0</v>
      </c>
      <c r="BL303" s="19" t="s">
        <v>126</v>
      </c>
      <c r="BM303" s="217" t="s">
        <v>418</v>
      </c>
    </row>
    <row r="304" s="2" customFormat="1">
      <c r="A304" s="40"/>
      <c r="B304" s="41"/>
      <c r="C304" s="42"/>
      <c r="D304" s="219" t="s">
        <v>128</v>
      </c>
      <c r="E304" s="42"/>
      <c r="F304" s="220" t="s">
        <v>419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128</v>
      </c>
      <c r="AU304" s="19" t="s">
        <v>83</v>
      </c>
    </row>
    <row r="305" s="13" customFormat="1">
      <c r="A305" s="13"/>
      <c r="B305" s="224"/>
      <c r="C305" s="225"/>
      <c r="D305" s="226" t="s">
        <v>130</v>
      </c>
      <c r="E305" s="227" t="s">
        <v>19</v>
      </c>
      <c r="F305" s="228" t="s">
        <v>311</v>
      </c>
      <c r="G305" s="225"/>
      <c r="H305" s="229">
        <v>345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130</v>
      </c>
      <c r="AU305" s="235" t="s">
        <v>83</v>
      </c>
      <c r="AV305" s="13" t="s">
        <v>83</v>
      </c>
      <c r="AW305" s="13" t="s">
        <v>33</v>
      </c>
      <c r="AX305" s="13" t="s">
        <v>80</v>
      </c>
      <c r="AY305" s="235" t="s">
        <v>119</v>
      </c>
    </row>
    <row r="306" s="2" customFormat="1" ht="24.15" customHeight="1">
      <c r="A306" s="40"/>
      <c r="B306" s="41"/>
      <c r="C306" s="206" t="s">
        <v>420</v>
      </c>
      <c r="D306" s="206" t="s">
        <v>121</v>
      </c>
      <c r="E306" s="207" t="s">
        <v>421</v>
      </c>
      <c r="F306" s="208" t="s">
        <v>422</v>
      </c>
      <c r="G306" s="209" t="s">
        <v>124</v>
      </c>
      <c r="H306" s="210">
        <v>960</v>
      </c>
      <c r="I306" s="211"/>
      <c r="J306" s="212">
        <f>ROUND(I306*H306,2)</f>
        <v>0</v>
      </c>
      <c r="K306" s="208" t="s">
        <v>125</v>
      </c>
      <c r="L306" s="46"/>
      <c r="M306" s="213" t="s">
        <v>19</v>
      </c>
      <c r="N306" s="214" t="s">
        <v>43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126</v>
      </c>
      <c r="AT306" s="217" t="s">
        <v>121</v>
      </c>
      <c r="AU306" s="217" t="s">
        <v>83</v>
      </c>
      <c r="AY306" s="19" t="s">
        <v>119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80</v>
      </c>
      <c r="BK306" s="218">
        <f>ROUND(I306*H306,2)</f>
        <v>0</v>
      </c>
      <c r="BL306" s="19" t="s">
        <v>126</v>
      </c>
      <c r="BM306" s="217" t="s">
        <v>423</v>
      </c>
    </row>
    <row r="307" s="2" customFormat="1">
      <c r="A307" s="40"/>
      <c r="B307" s="41"/>
      <c r="C307" s="42"/>
      <c r="D307" s="219" t="s">
        <v>128</v>
      </c>
      <c r="E307" s="42"/>
      <c r="F307" s="220" t="s">
        <v>424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128</v>
      </c>
      <c r="AU307" s="19" t="s">
        <v>83</v>
      </c>
    </row>
    <row r="308" s="13" customFormat="1">
      <c r="A308" s="13"/>
      <c r="B308" s="224"/>
      <c r="C308" s="225"/>
      <c r="D308" s="226" t="s">
        <v>130</v>
      </c>
      <c r="E308" s="227" t="s">
        <v>19</v>
      </c>
      <c r="F308" s="228" t="s">
        <v>405</v>
      </c>
      <c r="G308" s="225"/>
      <c r="H308" s="229">
        <v>960</v>
      </c>
      <c r="I308" s="230"/>
      <c r="J308" s="225"/>
      <c r="K308" s="225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130</v>
      </c>
      <c r="AU308" s="235" t="s">
        <v>83</v>
      </c>
      <c r="AV308" s="13" t="s">
        <v>83</v>
      </c>
      <c r="AW308" s="13" t="s">
        <v>33</v>
      </c>
      <c r="AX308" s="13" t="s">
        <v>80</v>
      </c>
      <c r="AY308" s="235" t="s">
        <v>119</v>
      </c>
    </row>
    <row r="309" s="12" customFormat="1" ht="22.8" customHeight="1">
      <c r="A309" s="12"/>
      <c r="B309" s="190"/>
      <c r="C309" s="191"/>
      <c r="D309" s="192" t="s">
        <v>71</v>
      </c>
      <c r="E309" s="204" t="s">
        <v>83</v>
      </c>
      <c r="F309" s="204" t="s">
        <v>425</v>
      </c>
      <c r="G309" s="191"/>
      <c r="H309" s="191"/>
      <c r="I309" s="194"/>
      <c r="J309" s="205">
        <f>BK309</f>
        <v>0</v>
      </c>
      <c r="K309" s="191"/>
      <c r="L309" s="196"/>
      <c r="M309" s="197"/>
      <c r="N309" s="198"/>
      <c r="O309" s="198"/>
      <c r="P309" s="199">
        <f>SUM(P310:P318)</f>
        <v>0</v>
      </c>
      <c r="Q309" s="198"/>
      <c r="R309" s="199">
        <f>SUM(R310:R318)</f>
        <v>14.259599999999999</v>
      </c>
      <c r="S309" s="198"/>
      <c r="T309" s="200">
        <f>SUM(T310:T318)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1" t="s">
        <v>80</v>
      </c>
      <c r="AT309" s="202" t="s">
        <v>71</v>
      </c>
      <c r="AU309" s="202" t="s">
        <v>80</v>
      </c>
      <c r="AY309" s="201" t="s">
        <v>119</v>
      </c>
      <c r="BK309" s="203">
        <f>SUM(BK310:BK318)</f>
        <v>0</v>
      </c>
    </row>
    <row r="310" s="2" customFormat="1" ht="24.15" customHeight="1">
      <c r="A310" s="40"/>
      <c r="B310" s="41"/>
      <c r="C310" s="206" t="s">
        <v>426</v>
      </c>
      <c r="D310" s="206" t="s">
        <v>121</v>
      </c>
      <c r="E310" s="207" t="s">
        <v>427</v>
      </c>
      <c r="F310" s="208" t="s">
        <v>428</v>
      </c>
      <c r="G310" s="209" t="s">
        <v>202</v>
      </c>
      <c r="H310" s="210">
        <v>72</v>
      </c>
      <c r="I310" s="211"/>
      <c r="J310" s="212">
        <f>ROUND(I310*H310,2)</f>
        <v>0</v>
      </c>
      <c r="K310" s="208" t="s">
        <v>125</v>
      </c>
      <c r="L310" s="46"/>
      <c r="M310" s="213" t="s">
        <v>19</v>
      </c>
      <c r="N310" s="214" t="s">
        <v>43</v>
      </c>
      <c r="O310" s="86"/>
      <c r="P310" s="215">
        <f>O310*H310</f>
        <v>0</v>
      </c>
      <c r="Q310" s="215">
        <v>0</v>
      </c>
      <c r="R310" s="215">
        <f>Q310*H310</f>
        <v>0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126</v>
      </c>
      <c r="AT310" s="217" t="s">
        <v>121</v>
      </c>
      <c r="AU310" s="217" t="s">
        <v>83</v>
      </c>
      <c r="AY310" s="19" t="s">
        <v>119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80</v>
      </c>
      <c r="BK310" s="218">
        <f>ROUND(I310*H310,2)</f>
        <v>0</v>
      </c>
      <c r="BL310" s="19" t="s">
        <v>126</v>
      </c>
      <c r="BM310" s="217" t="s">
        <v>429</v>
      </c>
    </row>
    <row r="311" s="2" customFormat="1">
      <c r="A311" s="40"/>
      <c r="B311" s="41"/>
      <c r="C311" s="42"/>
      <c r="D311" s="219" t="s">
        <v>128</v>
      </c>
      <c r="E311" s="42"/>
      <c r="F311" s="220" t="s">
        <v>430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128</v>
      </c>
      <c r="AU311" s="19" t="s">
        <v>83</v>
      </c>
    </row>
    <row r="312" s="13" customFormat="1">
      <c r="A312" s="13"/>
      <c r="B312" s="224"/>
      <c r="C312" s="225"/>
      <c r="D312" s="226" t="s">
        <v>130</v>
      </c>
      <c r="E312" s="227" t="s">
        <v>19</v>
      </c>
      <c r="F312" s="228" t="s">
        <v>431</v>
      </c>
      <c r="G312" s="225"/>
      <c r="H312" s="229">
        <v>72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130</v>
      </c>
      <c r="AU312" s="235" t="s">
        <v>83</v>
      </c>
      <c r="AV312" s="13" t="s">
        <v>83</v>
      </c>
      <c r="AW312" s="13" t="s">
        <v>33</v>
      </c>
      <c r="AX312" s="13" t="s">
        <v>80</v>
      </c>
      <c r="AY312" s="235" t="s">
        <v>119</v>
      </c>
    </row>
    <row r="313" s="2" customFormat="1" ht="16.5" customHeight="1">
      <c r="A313" s="40"/>
      <c r="B313" s="41"/>
      <c r="C313" s="206" t="s">
        <v>432</v>
      </c>
      <c r="D313" s="206" t="s">
        <v>121</v>
      </c>
      <c r="E313" s="207" t="s">
        <v>433</v>
      </c>
      <c r="F313" s="208" t="s">
        <v>434</v>
      </c>
      <c r="G313" s="209" t="s">
        <v>202</v>
      </c>
      <c r="H313" s="210">
        <v>8.6400000000000006</v>
      </c>
      <c r="I313" s="211"/>
      <c r="J313" s="212">
        <f>ROUND(I313*H313,2)</f>
        <v>0</v>
      </c>
      <c r="K313" s="208" t="s">
        <v>125</v>
      </c>
      <c r="L313" s="46"/>
      <c r="M313" s="213" t="s">
        <v>19</v>
      </c>
      <c r="N313" s="214" t="s">
        <v>43</v>
      </c>
      <c r="O313" s="86"/>
      <c r="P313" s="215">
        <f>O313*H313</f>
        <v>0</v>
      </c>
      <c r="Q313" s="215">
        <v>1.6299999999999999</v>
      </c>
      <c r="R313" s="215">
        <f>Q313*H313</f>
        <v>14.0832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126</v>
      </c>
      <c r="AT313" s="217" t="s">
        <v>121</v>
      </c>
      <c r="AU313" s="217" t="s">
        <v>83</v>
      </c>
      <c r="AY313" s="19" t="s">
        <v>119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80</v>
      </c>
      <c r="BK313" s="218">
        <f>ROUND(I313*H313,2)</f>
        <v>0</v>
      </c>
      <c r="BL313" s="19" t="s">
        <v>126</v>
      </c>
      <c r="BM313" s="217" t="s">
        <v>435</v>
      </c>
    </row>
    <row r="314" s="2" customFormat="1">
      <c r="A314" s="40"/>
      <c r="B314" s="41"/>
      <c r="C314" s="42"/>
      <c r="D314" s="219" t="s">
        <v>128</v>
      </c>
      <c r="E314" s="42"/>
      <c r="F314" s="220" t="s">
        <v>436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128</v>
      </c>
      <c r="AU314" s="19" t="s">
        <v>83</v>
      </c>
    </row>
    <row r="315" s="13" customFormat="1">
      <c r="A315" s="13"/>
      <c r="B315" s="224"/>
      <c r="C315" s="225"/>
      <c r="D315" s="226" t="s">
        <v>130</v>
      </c>
      <c r="E315" s="227" t="s">
        <v>19</v>
      </c>
      <c r="F315" s="228" t="s">
        <v>437</v>
      </c>
      <c r="G315" s="225"/>
      <c r="H315" s="229">
        <v>8.6400000000000006</v>
      </c>
      <c r="I315" s="230"/>
      <c r="J315" s="225"/>
      <c r="K315" s="225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130</v>
      </c>
      <c r="AU315" s="235" t="s">
        <v>83</v>
      </c>
      <c r="AV315" s="13" t="s">
        <v>83</v>
      </c>
      <c r="AW315" s="13" t="s">
        <v>33</v>
      </c>
      <c r="AX315" s="13" t="s">
        <v>80</v>
      </c>
      <c r="AY315" s="235" t="s">
        <v>119</v>
      </c>
    </row>
    <row r="316" s="2" customFormat="1" ht="16.5" customHeight="1">
      <c r="A316" s="40"/>
      <c r="B316" s="41"/>
      <c r="C316" s="206" t="s">
        <v>438</v>
      </c>
      <c r="D316" s="206" t="s">
        <v>121</v>
      </c>
      <c r="E316" s="207" t="s">
        <v>439</v>
      </c>
      <c r="F316" s="208" t="s">
        <v>440</v>
      </c>
      <c r="G316" s="209" t="s">
        <v>181</v>
      </c>
      <c r="H316" s="210">
        <v>360</v>
      </c>
      <c r="I316" s="211"/>
      <c r="J316" s="212">
        <f>ROUND(I316*H316,2)</f>
        <v>0</v>
      </c>
      <c r="K316" s="208" t="s">
        <v>125</v>
      </c>
      <c r="L316" s="46"/>
      <c r="M316" s="213" t="s">
        <v>19</v>
      </c>
      <c r="N316" s="214" t="s">
        <v>43</v>
      </c>
      <c r="O316" s="86"/>
      <c r="P316" s="215">
        <f>O316*H316</f>
        <v>0</v>
      </c>
      <c r="Q316" s="215">
        <v>0.00048999999999999998</v>
      </c>
      <c r="R316" s="215">
        <f>Q316*H316</f>
        <v>0.1764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126</v>
      </c>
      <c r="AT316" s="217" t="s">
        <v>121</v>
      </c>
      <c r="AU316" s="217" t="s">
        <v>83</v>
      </c>
      <c r="AY316" s="19" t="s">
        <v>119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80</v>
      </c>
      <c r="BK316" s="218">
        <f>ROUND(I316*H316,2)</f>
        <v>0</v>
      </c>
      <c r="BL316" s="19" t="s">
        <v>126</v>
      </c>
      <c r="BM316" s="217" t="s">
        <v>441</v>
      </c>
    </row>
    <row r="317" s="2" customFormat="1">
      <c r="A317" s="40"/>
      <c r="B317" s="41"/>
      <c r="C317" s="42"/>
      <c r="D317" s="219" t="s">
        <v>128</v>
      </c>
      <c r="E317" s="42"/>
      <c r="F317" s="220" t="s">
        <v>442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128</v>
      </c>
      <c r="AU317" s="19" t="s">
        <v>83</v>
      </c>
    </row>
    <row r="318" s="13" customFormat="1">
      <c r="A318" s="13"/>
      <c r="B318" s="224"/>
      <c r="C318" s="225"/>
      <c r="D318" s="226" t="s">
        <v>130</v>
      </c>
      <c r="E318" s="227" t="s">
        <v>19</v>
      </c>
      <c r="F318" s="228" t="s">
        <v>443</v>
      </c>
      <c r="G318" s="225"/>
      <c r="H318" s="229">
        <v>360</v>
      </c>
      <c r="I318" s="230"/>
      <c r="J318" s="225"/>
      <c r="K318" s="225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130</v>
      </c>
      <c r="AU318" s="235" t="s">
        <v>83</v>
      </c>
      <c r="AV318" s="13" t="s">
        <v>83</v>
      </c>
      <c r="AW318" s="13" t="s">
        <v>33</v>
      </c>
      <c r="AX318" s="13" t="s">
        <v>80</v>
      </c>
      <c r="AY318" s="235" t="s">
        <v>119</v>
      </c>
    </row>
    <row r="319" s="12" customFormat="1" ht="22.8" customHeight="1">
      <c r="A319" s="12"/>
      <c r="B319" s="190"/>
      <c r="C319" s="191"/>
      <c r="D319" s="192" t="s">
        <v>71</v>
      </c>
      <c r="E319" s="204" t="s">
        <v>126</v>
      </c>
      <c r="F319" s="204" t="s">
        <v>444</v>
      </c>
      <c r="G319" s="191"/>
      <c r="H319" s="191"/>
      <c r="I319" s="194"/>
      <c r="J319" s="205">
        <f>BK319</f>
        <v>0</v>
      </c>
      <c r="K319" s="191"/>
      <c r="L319" s="196"/>
      <c r="M319" s="197"/>
      <c r="N319" s="198"/>
      <c r="O319" s="198"/>
      <c r="P319" s="199">
        <f>SUM(P320:P333)</f>
        <v>0</v>
      </c>
      <c r="Q319" s="198"/>
      <c r="R319" s="199">
        <f>SUM(R320:R333)</f>
        <v>0.34326000000000001</v>
      </c>
      <c r="S319" s="198"/>
      <c r="T319" s="200">
        <f>SUM(T320:T333)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1" t="s">
        <v>80</v>
      </c>
      <c r="AT319" s="202" t="s">
        <v>71</v>
      </c>
      <c r="AU319" s="202" t="s">
        <v>80</v>
      </c>
      <c r="AY319" s="201" t="s">
        <v>119</v>
      </c>
      <c r="BK319" s="203">
        <f>SUM(BK320:BK333)</f>
        <v>0</v>
      </c>
    </row>
    <row r="320" s="2" customFormat="1" ht="24.15" customHeight="1">
      <c r="A320" s="40"/>
      <c r="B320" s="41"/>
      <c r="C320" s="206" t="s">
        <v>445</v>
      </c>
      <c r="D320" s="206" t="s">
        <v>121</v>
      </c>
      <c r="E320" s="207" t="s">
        <v>446</v>
      </c>
      <c r="F320" s="208" t="s">
        <v>447</v>
      </c>
      <c r="G320" s="209" t="s">
        <v>124</v>
      </c>
      <c r="H320" s="210">
        <v>13</v>
      </c>
      <c r="I320" s="211"/>
      <c r="J320" s="212">
        <f>ROUND(I320*H320,2)</f>
        <v>0</v>
      </c>
      <c r="K320" s="208" t="s">
        <v>125</v>
      </c>
      <c r="L320" s="46"/>
      <c r="M320" s="213" t="s">
        <v>19</v>
      </c>
      <c r="N320" s="214" t="s">
        <v>43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126</v>
      </c>
      <c r="AT320" s="217" t="s">
        <v>121</v>
      </c>
      <c r="AU320" s="217" t="s">
        <v>83</v>
      </c>
      <c r="AY320" s="19" t="s">
        <v>119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80</v>
      </c>
      <c r="BK320" s="218">
        <f>ROUND(I320*H320,2)</f>
        <v>0</v>
      </c>
      <c r="BL320" s="19" t="s">
        <v>126</v>
      </c>
      <c r="BM320" s="217" t="s">
        <v>448</v>
      </c>
    </row>
    <row r="321" s="2" customFormat="1">
      <c r="A321" s="40"/>
      <c r="B321" s="41"/>
      <c r="C321" s="42"/>
      <c r="D321" s="219" t="s">
        <v>128</v>
      </c>
      <c r="E321" s="42"/>
      <c r="F321" s="220" t="s">
        <v>449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128</v>
      </c>
      <c r="AU321" s="19" t="s">
        <v>83</v>
      </c>
    </row>
    <row r="322" s="13" customFormat="1">
      <c r="A322" s="13"/>
      <c r="B322" s="224"/>
      <c r="C322" s="225"/>
      <c r="D322" s="226" t="s">
        <v>130</v>
      </c>
      <c r="E322" s="227" t="s">
        <v>19</v>
      </c>
      <c r="F322" s="228" t="s">
        <v>382</v>
      </c>
      <c r="G322" s="225"/>
      <c r="H322" s="229">
        <v>13</v>
      </c>
      <c r="I322" s="230"/>
      <c r="J322" s="225"/>
      <c r="K322" s="225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130</v>
      </c>
      <c r="AU322" s="235" t="s">
        <v>83</v>
      </c>
      <c r="AV322" s="13" t="s">
        <v>83</v>
      </c>
      <c r="AW322" s="13" t="s">
        <v>33</v>
      </c>
      <c r="AX322" s="13" t="s">
        <v>80</v>
      </c>
      <c r="AY322" s="235" t="s">
        <v>119</v>
      </c>
    </row>
    <row r="323" s="2" customFormat="1" ht="24.15" customHeight="1">
      <c r="A323" s="40"/>
      <c r="B323" s="41"/>
      <c r="C323" s="206" t="s">
        <v>450</v>
      </c>
      <c r="D323" s="206" t="s">
        <v>121</v>
      </c>
      <c r="E323" s="207" t="s">
        <v>451</v>
      </c>
      <c r="F323" s="208" t="s">
        <v>452</v>
      </c>
      <c r="G323" s="209" t="s">
        <v>124</v>
      </c>
      <c r="H323" s="210">
        <v>78</v>
      </c>
      <c r="I323" s="211"/>
      <c r="J323" s="212">
        <f>ROUND(I323*H323,2)</f>
        <v>0</v>
      </c>
      <c r="K323" s="208" t="s">
        <v>125</v>
      </c>
      <c r="L323" s="46"/>
      <c r="M323" s="213" t="s">
        <v>19</v>
      </c>
      <c r="N323" s="214" t="s">
        <v>43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126</v>
      </c>
      <c r="AT323" s="217" t="s">
        <v>121</v>
      </c>
      <c r="AU323" s="217" t="s">
        <v>83</v>
      </c>
      <c r="AY323" s="19" t="s">
        <v>119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80</v>
      </c>
      <c r="BK323" s="218">
        <f>ROUND(I323*H323,2)</f>
        <v>0</v>
      </c>
      <c r="BL323" s="19" t="s">
        <v>126</v>
      </c>
      <c r="BM323" s="217" t="s">
        <v>453</v>
      </c>
    </row>
    <row r="324" s="2" customFormat="1">
      <c r="A324" s="40"/>
      <c r="B324" s="41"/>
      <c r="C324" s="42"/>
      <c r="D324" s="219" t="s">
        <v>128</v>
      </c>
      <c r="E324" s="42"/>
      <c r="F324" s="220" t="s">
        <v>454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128</v>
      </c>
      <c r="AU324" s="19" t="s">
        <v>83</v>
      </c>
    </row>
    <row r="325" s="14" customFormat="1">
      <c r="A325" s="14"/>
      <c r="B325" s="236"/>
      <c r="C325" s="237"/>
      <c r="D325" s="226" t="s">
        <v>130</v>
      </c>
      <c r="E325" s="238" t="s">
        <v>19</v>
      </c>
      <c r="F325" s="239" t="s">
        <v>455</v>
      </c>
      <c r="G325" s="237"/>
      <c r="H325" s="238" t="s">
        <v>19</v>
      </c>
      <c r="I325" s="240"/>
      <c r="J325" s="237"/>
      <c r="K325" s="237"/>
      <c r="L325" s="241"/>
      <c r="M325" s="242"/>
      <c r="N325" s="243"/>
      <c r="O325" s="243"/>
      <c r="P325" s="243"/>
      <c r="Q325" s="243"/>
      <c r="R325" s="243"/>
      <c r="S325" s="243"/>
      <c r="T325" s="24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5" t="s">
        <v>130</v>
      </c>
      <c r="AU325" s="245" t="s">
        <v>83</v>
      </c>
      <c r="AV325" s="14" t="s">
        <v>80</v>
      </c>
      <c r="AW325" s="14" t="s">
        <v>33</v>
      </c>
      <c r="AX325" s="14" t="s">
        <v>72</v>
      </c>
      <c r="AY325" s="245" t="s">
        <v>119</v>
      </c>
    </row>
    <row r="326" s="13" customFormat="1">
      <c r="A326" s="13"/>
      <c r="B326" s="224"/>
      <c r="C326" s="225"/>
      <c r="D326" s="226" t="s">
        <v>130</v>
      </c>
      <c r="E326" s="227" t="s">
        <v>19</v>
      </c>
      <c r="F326" s="228" t="s">
        <v>456</v>
      </c>
      <c r="G326" s="225"/>
      <c r="H326" s="229">
        <v>78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130</v>
      </c>
      <c r="AU326" s="235" t="s">
        <v>83</v>
      </c>
      <c r="AV326" s="13" t="s">
        <v>83</v>
      </c>
      <c r="AW326" s="13" t="s">
        <v>33</v>
      </c>
      <c r="AX326" s="13" t="s">
        <v>80</v>
      </c>
      <c r="AY326" s="235" t="s">
        <v>119</v>
      </c>
    </row>
    <row r="327" s="2" customFormat="1" ht="16.5" customHeight="1">
      <c r="A327" s="40"/>
      <c r="B327" s="41"/>
      <c r="C327" s="206" t="s">
        <v>457</v>
      </c>
      <c r="D327" s="206" t="s">
        <v>121</v>
      </c>
      <c r="E327" s="207" t="s">
        <v>458</v>
      </c>
      <c r="F327" s="208" t="s">
        <v>459</v>
      </c>
      <c r="G327" s="209" t="s">
        <v>460</v>
      </c>
      <c r="H327" s="210">
        <v>3</v>
      </c>
      <c r="I327" s="211"/>
      <c r="J327" s="212">
        <f>ROUND(I327*H327,2)</f>
        <v>0</v>
      </c>
      <c r="K327" s="208" t="s">
        <v>125</v>
      </c>
      <c r="L327" s="46"/>
      <c r="M327" s="213" t="s">
        <v>19</v>
      </c>
      <c r="N327" s="214" t="s">
        <v>43</v>
      </c>
      <c r="O327" s="86"/>
      <c r="P327" s="215">
        <f>O327*H327</f>
        <v>0</v>
      </c>
      <c r="Q327" s="215">
        <v>0.087419999999999998</v>
      </c>
      <c r="R327" s="215">
        <f>Q327*H327</f>
        <v>0.26225999999999999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126</v>
      </c>
      <c r="AT327" s="217" t="s">
        <v>121</v>
      </c>
      <c r="AU327" s="217" t="s">
        <v>83</v>
      </c>
      <c r="AY327" s="19" t="s">
        <v>119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80</v>
      </c>
      <c r="BK327" s="218">
        <f>ROUND(I327*H327,2)</f>
        <v>0</v>
      </c>
      <c r="BL327" s="19" t="s">
        <v>126</v>
      </c>
      <c r="BM327" s="217" t="s">
        <v>461</v>
      </c>
    </row>
    <row r="328" s="2" customFormat="1">
      <c r="A328" s="40"/>
      <c r="B328" s="41"/>
      <c r="C328" s="42"/>
      <c r="D328" s="219" t="s">
        <v>128</v>
      </c>
      <c r="E328" s="42"/>
      <c r="F328" s="220" t="s">
        <v>462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128</v>
      </c>
      <c r="AU328" s="19" t="s">
        <v>83</v>
      </c>
    </row>
    <row r="329" s="13" customFormat="1">
      <c r="A329" s="13"/>
      <c r="B329" s="224"/>
      <c r="C329" s="225"/>
      <c r="D329" s="226" t="s">
        <v>130</v>
      </c>
      <c r="E329" s="227" t="s">
        <v>19</v>
      </c>
      <c r="F329" s="228" t="s">
        <v>463</v>
      </c>
      <c r="G329" s="225"/>
      <c r="H329" s="229">
        <v>3</v>
      </c>
      <c r="I329" s="230"/>
      <c r="J329" s="225"/>
      <c r="K329" s="225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130</v>
      </c>
      <c r="AU329" s="235" t="s">
        <v>83</v>
      </c>
      <c r="AV329" s="13" t="s">
        <v>83</v>
      </c>
      <c r="AW329" s="13" t="s">
        <v>33</v>
      </c>
      <c r="AX329" s="13" t="s">
        <v>80</v>
      </c>
      <c r="AY329" s="235" t="s">
        <v>119</v>
      </c>
    </row>
    <row r="330" s="14" customFormat="1">
      <c r="A330" s="14"/>
      <c r="B330" s="236"/>
      <c r="C330" s="237"/>
      <c r="D330" s="226" t="s">
        <v>130</v>
      </c>
      <c r="E330" s="238" t="s">
        <v>19</v>
      </c>
      <c r="F330" s="239" t="s">
        <v>464</v>
      </c>
      <c r="G330" s="237"/>
      <c r="H330" s="238" t="s">
        <v>19</v>
      </c>
      <c r="I330" s="240"/>
      <c r="J330" s="237"/>
      <c r="K330" s="237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130</v>
      </c>
      <c r="AU330" s="245" t="s">
        <v>83</v>
      </c>
      <c r="AV330" s="14" t="s">
        <v>80</v>
      </c>
      <c r="AW330" s="14" t="s">
        <v>33</v>
      </c>
      <c r="AX330" s="14" t="s">
        <v>72</v>
      </c>
      <c r="AY330" s="245" t="s">
        <v>119</v>
      </c>
    </row>
    <row r="331" s="14" customFormat="1">
      <c r="A331" s="14"/>
      <c r="B331" s="236"/>
      <c r="C331" s="237"/>
      <c r="D331" s="226" t="s">
        <v>130</v>
      </c>
      <c r="E331" s="238" t="s">
        <v>19</v>
      </c>
      <c r="F331" s="239" t="s">
        <v>465</v>
      </c>
      <c r="G331" s="237"/>
      <c r="H331" s="238" t="s">
        <v>19</v>
      </c>
      <c r="I331" s="240"/>
      <c r="J331" s="237"/>
      <c r="K331" s="237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130</v>
      </c>
      <c r="AU331" s="245" t="s">
        <v>83</v>
      </c>
      <c r="AV331" s="14" t="s">
        <v>80</v>
      </c>
      <c r="AW331" s="14" t="s">
        <v>33</v>
      </c>
      <c r="AX331" s="14" t="s">
        <v>72</v>
      </c>
      <c r="AY331" s="245" t="s">
        <v>119</v>
      </c>
    </row>
    <row r="332" s="14" customFormat="1">
      <c r="A332" s="14"/>
      <c r="B332" s="236"/>
      <c r="C332" s="237"/>
      <c r="D332" s="226" t="s">
        <v>130</v>
      </c>
      <c r="E332" s="238" t="s">
        <v>19</v>
      </c>
      <c r="F332" s="239" t="s">
        <v>466</v>
      </c>
      <c r="G332" s="237"/>
      <c r="H332" s="238" t="s">
        <v>19</v>
      </c>
      <c r="I332" s="240"/>
      <c r="J332" s="237"/>
      <c r="K332" s="237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130</v>
      </c>
      <c r="AU332" s="245" t="s">
        <v>83</v>
      </c>
      <c r="AV332" s="14" t="s">
        <v>80</v>
      </c>
      <c r="AW332" s="14" t="s">
        <v>33</v>
      </c>
      <c r="AX332" s="14" t="s">
        <v>72</v>
      </c>
      <c r="AY332" s="245" t="s">
        <v>119</v>
      </c>
    </row>
    <row r="333" s="2" customFormat="1" ht="16.5" customHeight="1">
      <c r="A333" s="40"/>
      <c r="B333" s="41"/>
      <c r="C333" s="257" t="s">
        <v>467</v>
      </c>
      <c r="D333" s="257" t="s">
        <v>319</v>
      </c>
      <c r="E333" s="258" t="s">
        <v>468</v>
      </c>
      <c r="F333" s="259" t="s">
        <v>469</v>
      </c>
      <c r="G333" s="260" t="s">
        <v>460</v>
      </c>
      <c r="H333" s="261">
        <v>3</v>
      </c>
      <c r="I333" s="262"/>
      <c r="J333" s="263">
        <f>ROUND(I333*H333,2)</f>
        <v>0</v>
      </c>
      <c r="K333" s="259" t="s">
        <v>125</v>
      </c>
      <c r="L333" s="264"/>
      <c r="M333" s="265" t="s">
        <v>19</v>
      </c>
      <c r="N333" s="266" t="s">
        <v>43</v>
      </c>
      <c r="O333" s="86"/>
      <c r="P333" s="215">
        <f>O333*H333</f>
        <v>0</v>
      </c>
      <c r="Q333" s="215">
        <v>0.027</v>
      </c>
      <c r="R333" s="215">
        <f>Q333*H333</f>
        <v>0.081000000000000003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166</v>
      </c>
      <c r="AT333" s="217" t="s">
        <v>319</v>
      </c>
      <c r="AU333" s="217" t="s">
        <v>83</v>
      </c>
      <c r="AY333" s="19" t="s">
        <v>119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80</v>
      </c>
      <c r="BK333" s="218">
        <f>ROUND(I333*H333,2)</f>
        <v>0</v>
      </c>
      <c r="BL333" s="19" t="s">
        <v>126</v>
      </c>
      <c r="BM333" s="217" t="s">
        <v>470</v>
      </c>
    </row>
    <row r="334" s="12" customFormat="1" ht="22.8" customHeight="1">
      <c r="A334" s="12"/>
      <c r="B334" s="190"/>
      <c r="C334" s="191"/>
      <c r="D334" s="192" t="s">
        <v>71</v>
      </c>
      <c r="E334" s="204" t="s">
        <v>148</v>
      </c>
      <c r="F334" s="204" t="s">
        <v>471</v>
      </c>
      <c r="G334" s="191"/>
      <c r="H334" s="191"/>
      <c r="I334" s="194"/>
      <c r="J334" s="205">
        <f>BK334</f>
        <v>0</v>
      </c>
      <c r="K334" s="191"/>
      <c r="L334" s="196"/>
      <c r="M334" s="197"/>
      <c r="N334" s="198"/>
      <c r="O334" s="198"/>
      <c r="P334" s="199">
        <f>SUM(P335:P465)</f>
        <v>0</v>
      </c>
      <c r="Q334" s="198"/>
      <c r="R334" s="199">
        <f>SUM(R335:R465)</f>
        <v>233.57740000000001</v>
      </c>
      <c r="S334" s="198"/>
      <c r="T334" s="200">
        <f>SUM(T335:T465)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1" t="s">
        <v>80</v>
      </c>
      <c r="AT334" s="202" t="s">
        <v>71</v>
      </c>
      <c r="AU334" s="202" t="s">
        <v>80</v>
      </c>
      <c r="AY334" s="201" t="s">
        <v>119</v>
      </c>
      <c r="BK334" s="203">
        <f>SUM(BK335:BK465)</f>
        <v>0</v>
      </c>
    </row>
    <row r="335" s="2" customFormat="1" ht="21.75" customHeight="1">
      <c r="A335" s="40"/>
      <c r="B335" s="41"/>
      <c r="C335" s="206" t="s">
        <v>472</v>
      </c>
      <c r="D335" s="206" t="s">
        <v>121</v>
      </c>
      <c r="E335" s="207" t="s">
        <v>473</v>
      </c>
      <c r="F335" s="208" t="s">
        <v>474</v>
      </c>
      <c r="G335" s="209" t="s">
        <v>124</v>
      </c>
      <c r="H335" s="210">
        <v>583</v>
      </c>
      <c r="I335" s="211"/>
      <c r="J335" s="212">
        <f>ROUND(I335*H335,2)</f>
        <v>0</v>
      </c>
      <c r="K335" s="208" t="s">
        <v>125</v>
      </c>
      <c r="L335" s="46"/>
      <c r="M335" s="213" t="s">
        <v>19</v>
      </c>
      <c r="N335" s="214" t="s">
        <v>43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126</v>
      </c>
      <c r="AT335" s="217" t="s">
        <v>121</v>
      </c>
      <c r="AU335" s="217" t="s">
        <v>83</v>
      </c>
      <c r="AY335" s="19" t="s">
        <v>119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80</v>
      </c>
      <c r="BK335" s="218">
        <f>ROUND(I335*H335,2)</f>
        <v>0</v>
      </c>
      <c r="BL335" s="19" t="s">
        <v>126</v>
      </c>
      <c r="BM335" s="217" t="s">
        <v>475</v>
      </c>
    </row>
    <row r="336" s="2" customFormat="1">
      <c r="A336" s="40"/>
      <c r="B336" s="41"/>
      <c r="C336" s="42"/>
      <c r="D336" s="219" t="s">
        <v>128</v>
      </c>
      <c r="E336" s="42"/>
      <c r="F336" s="220" t="s">
        <v>476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128</v>
      </c>
      <c r="AU336" s="19" t="s">
        <v>83</v>
      </c>
    </row>
    <row r="337" s="14" customFormat="1">
      <c r="A337" s="14"/>
      <c r="B337" s="236"/>
      <c r="C337" s="237"/>
      <c r="D337" s="226" t="s">
        <v>130</v>
      </c>
      <c r="E337" s="238" t="s">
        <v>19</v>
      </c>
      <c r="F337" s="239" t="s">
        <v>214</v>
      </c>
      <c r="G337" s="237"/>
      <c r="H337" s="238" t="s">
        <v>19</v>
      </c>
      <c r="I337" s="240"/>
      <c r="J337" s="237"/>
      <c r="K337" s="237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130</v>
      </c>
      <c r="AU337" s="245" t="s">
        <v>83</v>
      </c>
      <c r="AV337" s="14" t="s">
        <v>80</v>
      </c>
      <c r="AW337" s="14" t="s">
        <v>33</v>
      </c>
      <c r="AX337" s="14" t="s">
        <v>72</v>
      </c>
      <c r="AY337" s="245" t="s">
        <v>119</v>
      </c>
    </row>
    <row r="338" s="13" customFormat="1">
      <c r="A338" s="13"/>
      <c r="B338" s="224"/>
      <c r="C338" s="225"/>
      <c r="D338" s="226" t="s">
        <v>130</v>
      </c>
      <c r="E338" s="227" t="s">
        <v>19</v>
      </c>
      <c r="F338" s="228" t="s">
        <v>477</v>
      </c>
      <c r="G338" s="225"/>
      <c r="H338" s="229">
        <v>90</v>
      </c>
      <c r="I338" s="230"/>
      <c r="J338" s="225"/>
      <c r="K338" s="225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130</v>
      </c>
      <c r="AU338" s="235" t="s">
        <v>83</v>
      </c>
      <c r="AV338" s="13" t="s">
        <v>83</v>
      </c>
      <c r="AW338" s="13" t="s">
        <v>33</v>
      </c>
      <c r="AX338" s="13" t="s">
        <v>72</v>
      </c>
      <c r="AY338" s="235" t="s">
        <v>119</v>
      </c>
    </row>
    <row r="339" s="13" customFormat="1">
      <c r="A339" s="13"/>
      <c r="B339" s="224"/>
      <c r="C339" s="225"/>
      <c r="D339" s="226" t="s">
        <v>130</v>
      </c>
      <c r="E339" s="227" t="s">
        <v>19</v>
      </c>
      <c r="F339" s="228" t="s">
        <v>478</v>
      </c>
      <c r="G339" s="225"/>
      <c r="H339" s="229">
        <v>60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130</v>
      </c>
      <c r="AU339" s="235" t="s">
        <v>83</v>
      </c>
      <c r="AV339" s="13" t="s">
        <v>83</v>
      </c>
      <c r="AW339" s="13" t="s">
        <v>33</v>
      </c>
      <c r="AX339" s="13" t="s">
        <v>72</v>
      </c>
      <c r="AY339" s="235" t="s">
        <v>119</v>
      </c>
    </row>
    <row r="340" s="13" customFormat="1">
      <c r="A340" s="13"/>
      <c r="B340" s="224"/>
      <c r="C340" s="225"/>
      <c r="D340" s="226" t="s">
        <v>130</v>
      </c>
      <c r="E340" s="227" t="s">
        <v>19</v>
      </c>
      <c r="F340" s="228" t="s">
        <v>378</v>
      </c>
      <c r="G340" s="225"/>
      <c r="H340" s="229">
        <v>145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130</v>
      </c>
      <c r="AU340" s="235" t="s">
        <v>83</v>
      </c>
      <c r="AV340" s="13" t="s">
        <v>83</v>
      </c>
      <c r="AW340" s="13" t="s">
        <v>33</v>
      </c>
      <c r="AX340" s="13" t="s">
        <v>72</v>
      </c>
      <c r="AY340" s="235" t="s">
        <v>119</v>
      </c>
    </row>
    <row r="341" s="14" customFormat="1">
      <c r="A341" s="14"/>
      <c r="B341" s="236"/>
      <c r="C341" s="237"/>
      <c r="D341" s="226" t="s">
        <v>130</v>
      </c>
      <c r="E341" s="238" t="s">
        <v>19</v>
      </c>
      <c r="F341" s="239" t="s">
        <v>362</v>
      </c>
      <c r="G341" s="237"/>
      <c r="H341" s="238" t="s">
        <v>19</v>
      </c>
      <c r="I341" s="240"/>
      <c r="J341" s="237"/>
      <c r="K341" s="237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130</v>
      </c>
      <c r="AU341" s="245" t="s">
        <v>83</v>
      </c>
      <c r="AV341" s="14" t="s">
        <v>80</v>
      </c>
      <c r="AW341" s="14" t="s">
        <v>33</v>
      </c>
      <c r="AX341" s="14" t="s">
        <v>72</v>
      </c>
      <c r="AY341" s="245" t="s">
        <v>119</v>
      </c>
    </row>
    <row r="342" s="13" customFormat="1">
      <c r="A342" s="13"/>
      <c r="B342" s="224"/>
      <c r="C342" s="225"/>
      <c r="D342" s="226" t="s">
        <v>130</v>
      </c>
      <c r="E342" s="227" t="s">
        <v>19</v>
      </c>
      <c r="F342" s="228" t="s">
        <v>479</v>
      </c>
      <c r="G342" s="225"/>
      <c r="H342" s="229">
        <v>96</v>
      </c>
      <c r="I342" s="230"/>
      <c r="J342" s="225"/>
      <c r="K342" s="225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130</v>
      </c>
      <c r="AU342" s="235" t="s">
        <v>83</v>
      </c>
      <c r="AV342" s="13" t="s">
        <v>83</v>
      </c>
      <c r="AW342" s="13" t="s">
        <v>33</v>
      </c>
      <c r="AX342" s="13" t="s">
        <v>72</v>
      </c>
      <c r="AY342" s="235" t="s">
        <v>119</v>
      </c>
    </row>
    <row r="343" s="13" customFormat="1">
      <c r="A343" s="13"/>
      <c r="B343" s="224"/>
      <c r="C343" s="225"/>
      <c r="D343" s="226" t="s">
        <v>130</v>
      </c>
      <c r="E343" s="227" t="s">
        <v>19</v>
      </c>
      <c r="F343" s="228" t="s">
        <v>480</v>
      </c>
      <c r="G343" s="225"/>
      <c r="H343" s="229">
        <v>26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130</v>
      </c>
      <c r="AU343" s="235" t="s">
        <v>83</v>
      </c>
      <c r="AV343" s="13" t="s">
        <v>83</v>
      </c>
      <c r="AW343" s="13" t="s">
        <v>33</v>
      </c>
      <c r="AX343" s="13" t="s">
        <v>72</v>
      </c>
      <c r="AY343" s="235" t="s">
        <v>119</v>
      </c>
    </row>
    <row r="344" s="14" customFormat="1">
      <c r="A344" s="14"/>
      <c r="B344" s="236"/>
      <c r="C344" s="237"/>
      <c r="D344" s="226" t="s">
        <v>130</v>
      </c>
      <c r="E344" s="238" t="s">
        <v>19</v>
      </c>
      <c r="F344" s="239" t="s">
        <v>217</v>
      </c>
      <c r="G344" s="237"/>
      <c r="H344" s="238" t="s">
        <v>19</v>
      </c>
      <c r="I344" s="240"/>
      <c r="J344" s="237"/>
      <c r="K344" s="237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130</v>
      </c>
      <c r="AU344" s="245" t="s">
        <v>83</v>
      </c>
      <c r="AV344" s="14" t="s">
        <v>80</v>
      </c>
      <c r="AW344" s="14" t="s">
        <v>33</v>
      </c>
      <c r="AX344" s="14" t="s">
        <v>72</v>
      </c>
      <c r="AY344" s="245" t="s">
        <v>119</v>
      </c>
    </row>
    <row r="345" s="13" customFormat="1">
      <c r="A345" s="13"/>
      <c r="B345" s="224"/>
      <c r="C345" s="225"/>
      <c r="D345" s="226" t="s">
        <v>130</v>
      </c>
      <c r="E345" s="227" t="s">
        <v>19</v>
      </c>
      <c r="F345" s="228" t="s">
        <v>365</v>
      </c>
      <c r="G345" s="225"/>
      <c r="H345" s="229">
        <v>25</v>
      </c>
      <c r="I345" s="230"/>
      <c r="J345" s="225"/>
      <c r="K345" s="225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130</v>
      </c>
      <c r="AU345" s="235" t="s">
        <v>83</v>
      </c>
      <c r="AV345" s="13" t="s">
        <v>83</v>
      </c>
      <c r="AW345" s="13" t="s">
        <v>33</v>
      </c>
      <c r="AX345" s="13" t="s">
        <v>72</v>
      </c>
      <c r="AY345" s="235" t="s">
        <v>119</v>
      </c>
    </row>
    <row r="346" s="13" customFormat="1">
      <c r="A346" s="13"/>
      <c r="B346" s="224"/>
      <c r="C346" s="225"/>
      <c r="D346" s="226" t="s">
        <v>130</v>
      </c>
      <c r="E346" s="227" t="s">
        <v>19</v>
      </c>
      <c r="F346" s="228" t="s">
        <v>366</v>
      </c>
      <c r="G346" s="225"/>
      <c r="H346" s="229">
        <v>25</v>
      </c>
      <c r="I346" s="230"/>
      <c r="J346" s="225"/>
      <c r="K346" s="225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130</v>
      </c>
      <c r="AU346" s="235" t="s">
        <v>83</v>
      </c>
      <c r="AV346" s="13" t="s">
        <v>83</v>
      </c>
      <c r="AW346" s="13" t="s">
        <v>33</v>
      </c>
      <c r="AX346" s="13" t="s">
        <v>72</v>
      </c>
      <c r="AY346" s="235" t="s">
        <v>119</v>
      </c>
    </row>
    <row r="347" s="13" customFormat="1">
      <c r="A347" s="13"/>
      <c r="B347" s="224"/>
      <c r="C347" s="225"/>
      <c r="D347" s="226" t="s">
        <v>130</v>
      </c>
      <c r="E347" s="227" t="s">
        <v>19</v>
      </c>
      <c r="F347" s="228" t="s">
        <v>481</v>
      </c>
      <c r="G347" s="225"/>
      <c r="H347" s="229">
        <v>28</v>
      </c>
      <c r="I347" s="230"/>
      <c r="J347" s="225"/>
      <c r="K347" s="225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130</v>
      </c>
      <c r="AU347" s="235" t="s">
        <v>83</v>
      </c>
      <c r="AV347" s="13" t="s">
        <v>83</v>
      </c>
      <c r="AW347" s="13" t="s">
        <v>33</v>
      </c>
      <c r="AX347" s="13" t="s">
        <v>72</v>
      </c>
      <c r="AY347" s="235" t="s">
        <v>119</v>
      </c>
    </row>
    <row r="348" s="13" customFormat="1">
      <c r="A348" s="13"/>
      <c r="B348" s="224"/>
      <c r="C348" s="225"/>
      <c r="D348" s="226" t="s">
        <v>130</v>
      </c>
      <c r="E348" s="227" t="s">
        <v>19</v>
      </c>
      <c r="F348" s="228" t="s">
        <v>381</v>
      </c>
      <c r="G348" s="225"/>
      <c r="H348" s="229">
        <v>70</v>
      </c>
      <c r="I348" s="230"/>
      <c r="J348" s="225"/>
      <c r="K348" s="225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130</v>
      </c>
      <c r="AU348" s="235" t="s">
        <v>83</v>
      </c>
      <c r="AV348" s="13" t="s">
        <v>83</v>
      </c>
      <c r="AW348" s="13" t="s">
        <v>33</v>
      </c>
      <c r="AX348" s="13" t="s">
        <v>72</v>
      </c>
      <c r="AY348" s="235" t="s">
        <v>119</v>
      </c>
    </row>
    <row r="349" s="13" customFormat="1">
      <c r="A349" s="13"/>
      <c r="B349" s="224"/>
      <c r="C349" s="225"/>
      <c r="D349" s="226" t="s">
        <v>130</v>
      </c>
      <c r="E349" s="227" t="s">
        <v>19</v>
      </c>
      <c r="F349" s="228" t="s">
        <v>482</v>
      </c>
      <c r="G349" s="225"/>
      <c r="H349" s="229">
        <v>18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130</v>
      </c>
      <c r="AU349" s="235" t="s">
        <v>83</v>
      </c>
      <c r="AV349" s="13" t="s">
        <v>83</v>
      </c>
      <c r="AW349" s="13" t="s">
        <v>33</v>
      </c>
      <c r="AX349" s="13" t="s">
        <v>72</v>
      </c>
      <c r="AY349" s="235" t="s">
        <v>119</v>
      </c>
    </row>
    <row r="350" s="15" customFormat="1">
      <c r="A350" s="15"/>
      <c r="B350" s="246"/>
      <c r="C350" s="247"/>
      <c r="D350" s="226" t="s">
        <v>130</v>
      </c>
      <c r="E350" s="248" t="s">
        <v>19</v>
      </c>
      <c r="F350" s="249" t="s">
        <v>193</v>
      </c>
      <c r="G350" s="247"/>
      <c r="H350" s="250">
        <v>583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6" t="s">
        <v>130</v>
      </c>
      <c r="AU350" s="256" t="s">
        <v>83</v>
      </c>
      <c r="AV350" s="15" t="s">
        <v>126</v>
      </c>
      <c r="AW350" s="15" t="s">
        <v>33</v>
      </c>
      <c r="AX350" s="15" t="s">
        <v>80</v>
      </c>
      <c r="AY350" s="256" t="s">
        <v>119</v>
      </c>
    </row>
    <row r="351" s="2" customFormat="1" ht="21.75" customHeight="1">
      <c r="A351" s="40"/>
      <c r="B351" s="41"/>
      <c r="C351" s="206" t="s">
        <v>483</v>
      </c>
      <c r="D351" s="206" t="s">
        <v>121</v>
      </c>
      <c r="E351" s="207" t="s">
        <v>484</v>
      </c>
      <c r="F351" s="208" t="s">
        <v>485</v>
      </c>
      <c r="G351" s="209" t="s">
        <v>124</v>
      </c>
      <c r="H351" s="210">
        <v>3460</v>
      </c>
      <c r="I351" s="211"/>
      <c r="J351" s="212">
        <f>ROUND(I351*H351,2)</f>
        <v>0</v>
      </c>
      <c r="K351" s="208" t="s">
        <v>125</v>
      </c>
      <c r="L351" s="46"/>
      <c r="M351" s="213" t="s">
        <v>19</v>
      </c>
      <c r="N351" s="214" t="s">
        <v>43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126</v>
      </c>
      <c r="AT351" s="217" t="s">
        <v>121</v>
      </c>
      <c r="AU351" s="217" t="s">
        <v>83</v>
      </c>
      <c r="AY351" s="19" t="s">
        <v>119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80</v>
      </c>
      <c r="BK351" s="218">
        <f>ROUND(I351*H351,2)</f>
        <v>0</v>
      </c>
      <c r="BL351" s="19" t="s">
        <v>126</v>
      </c>
      <c r="BM351" s="217" t="s">
        <v>486</v>
      </c>
    </row>
    <row r="352" s="2" customFormat="1">
      <c r="A352" s="40"/>
      <c r="B352" s="41"/>
      <c r="C352" s="42"/>
      <c r="D352" s="219" t="s">
        <v>128</v>
      </c>
      <c r="E352" s="42"/>
      <c r="F352" s="220" t="s">
        <v>487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128</v>
      </c>
      <c r="AU352" s="19" t="s">
        <v>83</v>
      </c>
    </row>
    <row r="353" s="14" customFormat="1">
      <c r="A353" s="14"/>
      <c r="B353" s="236"/>
      <c r="C353" s="237"/>
      <c r="D353" s="226" t="s">
        <v>130</v>
      </c>
      <c r="E353" s="238" t="s">
        <v>19</v>
      </c>
      <c r="F353" s="239" t="s">
        <v>212</v>
      </c>
      <c r="G353" s="237"/>
      <c r="H353" s="238" t="s">
        <v>19</v>
      </c>
      <c r="I353" s="240"/>
      <c r="J353" s="237"/>
      <c r="K353" s="237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130</v>
      </c>
      <c r="AU353" s="245" t="s">
        <v>83</v>
      </c>
      <c r="AV353" s="14" t="s">
        <v>80</v>
      </c>
      <c r="AW353" s="14" t="s">
        <v>33</v>
      </c>
      <c r="AX353" s="14" t="s">
        <v>72</v>
      </c>
      <c r="AY353" s="245" t="s">
        <v>119</v>
      </c>
    </row>
    <row r="354" s="13" customFormat="1">
      <c r="A354" s="13"/>
      <c r="B354" s="224"/>
      <c r="C354" s="225"/>
      <c r="D354" s="226" t="s">
        <v>130</v>
      </c>
      <c r="E354" s="227" t="s">
        <v>19</v>
      </c>
      <c r="F354" s="228" t="s">
        <v>488</v>
      </c>
      <c r="G354" s="225"/>
      <c r="H354" s="229">
        <v>3460</v>
      </c>
      <c r="I354" s="230"/>
      <c r="J354" s="225"/>
      <c r="K354" s="225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130</v>
      </c>
      <c r="AU354" s="235" t="s">
        <v>83</v>
      </c>
      <c r="AV354" s="13" t="s">
        <v>83</v>
      </c>
      <c r="AW354" s="13" t="s">
        <v>33</v>
      </c>
      <c r="AX354" s="13" t="s">
        <v>80</v>
      </c>
      <c r="AY354" s="235" t="s">
        <v>119</v>
      </c>
    </row>
    <row r="355" s="2" customFormat="1" ht="21.75" customHeight="1">
      <c r="A355" s="40"/>
      <c r="B355" s="41"/>
      <c r="C355" s="206" t="s">
        <v>489</v>
      </c>
      <c r="D355" s="206" t="s">
        <v>121</v>
      </c>
      <c r="E355" s="207" t="s">
        <v>490</v>
      </c>
      <c r="F355" s="208" t="s">
        <v>491</v>
      </c>
      <c r="G355" s="209" t="s">
        <v>124</v>
      </c>
      <c r="H355" s="210">
        <v>464</v>
      </c>
      <c r="I355" s="211"/>
      <c r="J355" s="212">
        <f>ROUND(I355*H355,2)</f>
        <v>0</v>
      </c>
      <c r="K355" s="208" t="s">
        <v>125</v>
      </c>
      <c r="L355" s="46"/>
      <c r="M355" s="213" t="s">
        <v>19</v>
      </c>
      <c r="N355" s="214" t="s">
        <v>43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126</v>
      </c>
      <c r="AT355" s="217" t="s">
        <v>121</v>
      </c>
      <c r="AU355" s="217" t="s">
        <v>83</v>
      </c>
      <c r="AY355" s="19" t="s">
        <v>119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80</v>
      </c>
      <c r="BK355" s="218">
        <f>ROUND(I355*H355,2)</f>
        <v>0</v>
      </c>
      <c r="BL355" s="19" t="s">
        <v>126</v>
      </c>
      <c r="BM355" s="217" t="s">
        <v>492</v>
      </c>
    </row>
    <row r="356" s="2" customFormat="1">
      <c r="A356" s="40"/>
      <c r="B356" s="41"/>
      <c r="C356" s="42"/>
      <c r="D356" s="219" t="s">
        <v>128</v>
      </c>
      <c r="E356" s="42"/>
      <c r="F356" s="220" t="s">
        <v>493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128</v>
      </c>
      <c r="AU356" s="19" t="s">
        <v>83</v>
      </c>
    </row>
    <row r="357" s="14" customFormat="1">
      <c r="A357" s="14"/>
      <c r="B357" s="236"/>
      <c r="C357" s="237"/>
      <c r="D357" s="226" t="s">
        <v>130</v>
      </c>
      <c r="E357" s="238" t="s">
        <v>19</v>
      </c>
      <c r="F357" s="239" t="s">
        <v>217</v>
      </c>
      <c r="G357" s="237"/>
      <c r="H357" s="238" t="s">
        <v>19</v>
      </c>
      <c r="I357" s="240"/>
      <c r="J357" s="237"/>
      <c r="K357" s="237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130</v>
      </c>
      <c r="AU357" s="245" t="s">
        <v>83</v>
      </c>
      <c r="AV357" s="14" t="s">
        <v>80</v>
      </c>
      <c r="AW357" s="14" t="s">
        <v>33</v>
      </c>
      <c r="AX357" s="14" t="s">
        <v>72</v>
      </c>
      <c r="AY357" s="245" t="s">
        <v>119</v>
      </c>
    </row>
    <row r="358" s="13" customFormat="1">
      <c r="A358" s="13"/>
      <c r="B358" s="224"/>
      <c r="C358" s="225"/>
      <c r="D358" s="226" t="s">
        <v>130</v>
      </c>
      <c r="E358" s="227" t="s">
        <v>19</v>
      </c>
      <c r="F358" s="228" t="s">
        <v>365</v>
      </c>
      <c r="G358" s="225"/>
      <c r="H358" s="229">
        <v>25</v>
      </c>
      <c r="I358" s="230"/>
      <c r="J358" s="225"/>
      <c r="K358" s="225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130</v>
      </c>
      <c r="AU358" s="235" t="s">
        <v>83</v>
      </c>
      <c r="AV358" s="13" t="s">
        <v>83</v>
      </c>
      <c r="AW358" s="13" t="s">
        <v>33</v>
      </c>
      <c r="AX358" s="13" t="s">
        <v>72</v>
      </c>
      <c r="AY358" s="235" t="s">
        <v>119</v>
      </c>
    </row>
    <row r="359" s="13" customFormat="1">
      <c r="A359" s="13"/>
      <c r="B359" s="224"/>
      <c r="C359" s="225"/>
      <c r="D359" s="226" t="s">
        <v>130</v>
      </c>
      <c r="E359" s="227" t="s">
        <v>19</v>
      </c>
      <c r="F359" s="228" t="s">
        <v>366</v>
      </c>
      <c r="G359" s="225"/>
      <c r="H359" s="229">
        <v>25</v>
      </c>
      <c r="I359" s="230"/>
      <c r="J359" s="225"/>
      <c r="K359" s="225"/>
      <c r="L359" s="231"/>
      <c r="M359" s="232"/>
      <c r="N359" s="233"/>
      <c r="O359" s="233"/>
      <c r="P359" s="233"/>
      <c r="Q359" s="233"/>
      <c r="R359" s="233"/>
      <c r="S359" s="233"/>
      <c r="T359" s="23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5" t="s">
        <v>130</v>
      </c>
      <c r="AU359" s="235" t="s">
        <v>83</v>
      </c>
      <c r="AV359" s="13" t="s">
        <v>83</v>
      </c>
      <c r="AW359" s="13" t="s">
        <v>33</v>
      </c>
      <c r="AX359" s="13" t="s">
        <v>72</v>
      </c>
      <c r="AY359" s="235" t="s">
        <v>119</v>
      </c>
    </row>
    <row r="360" s="13" customFormat="1">
      <c r="A360" s="13"/>
      <c r="B360" s="224"/>
      <c r="C360" s="225"/>
      <c r="D360" s="226" t="s">
        <v>130</v>
      </c>
      <c r="E360" s="227" t="s">
        <v>19</v>
      </c>
      <c r="F360" s="228" t="s">
        <v>494</v>
      </c>
      <c r="G360" s="225"/>
      <c r="H360" s="229">
        <v>410</v>
      </c>
      <c r="I360" s="230"/>
      <c r="J360" s="225"/>
      <c r="K360" s="225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130</v>
      </c>
      <c r="AU360" s="235" t="s">
        <v>83</v>
      </c>
      <c r="AV360" s="13" t="s">
        <v>83</v>
      </c>
      <c r="AW360" s="13" t="s">
        <v>33</v>
      </c>
      <c r="AX360" s="13" t="s">
        <v>72</v>
      </c>
      <c r="AY360" s="235" t="s">
        <v>119</v>
      </c>
    </row>
    <row r="361" s="13" customFormat="1">
      <c r="A361" s="13"/>
      <c r="B361" s="224"/>
      <c r="C361" s="225"/>
      <c r="D361" s="226" t="s">
        <v>130</v>
      </c>
      <c r="E361" s="227" t="s">
        <v>19</v>
      </c>
      <c r="F361" s="228" t="s">
        <v>495</v>
      </c>
      <c r="G361" s="225"/>
      <c r="H361" s="229">
        <v>4</v>
      </c>
      <c r="I361" s="230"/>
      <c r="J361" s="225"/>
      <c r="K361" s="225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130</v>
      </c>
      <c r="AU361" s="235" t="s">
        <v>83</v>
      </c>
      <c r="AV361" s="13" t="s">
        <v>83</v>
      </c>
      <c r="AW361" s="13" t="s">
        <v>33</v>
      </c>
      <c r="AX361" s="13" t="s">
        <v>72</v>
      </c>
      <c r="AY361" s="235" t="s">
        <v>119</v>
      </c>
    </row>
    <row r="362" s="15" customFormat="1">
      <c r="A362" s="15"/>
      <c r="B362" s="246"/>
      <c r="C362" s="247"/>
      <c r="D362" s="226" t="s">
        <v>130</v>
      </c>
      <c r="E362" s="248" t="s">
        <v>19</v>
      </c>
      <c r="F362" s="249" t="s">
        <v>193</v>
      </c>
      <c r="G362" s="247"/>
      <c r="H362" s="250">
        <v>464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6" t="s">
        <v>130</v>
      </c>
      <c r="AU362" s="256" t="s">
        <v>83</v>
      </c>
      <c r="AV362" s="15" t="s">
        <v>126</v>
      </c>
      <c r="AW362" s="15" t="s">
        <v>33</v>
      </c>
      <c r="AX362" s="15" t="s">
        <v>80</v>
      </c>
      <c r="AY362" s="256" t="s">
        <v>119</v>
      </c>
    </row>
    <row r="363" s="2" customFormat="1" ht="21.75" customHeight="1">
      <c r="A363" s="40"/>
      <c r="B363" s="41"/>
      <c r="C363" s="206" t="s">
        <v>496</v>
      </c>
      <c r="D363" s="206" t="s">
        <v>121</v>
      </c>
      <c r="E363" s="207" t="s">
        <v>497</v>
      </c>
      <c r="F363" s="208" t="s">
        <v>498</v>
      </c>
      <c r="G363" s="209" t="s">
        <v>124</v>
      </c>
      <c r="H363" s="210">
        <v>407</v>
      </c>
      <c r="I363" s="211"/>
      <c r="J363" s="212">
        <f>ROUND(I363*H363,2)</f>
        <v>0</v>
      </c>
      <c r="K363" s="208" t="s">
        <v>125</v>
      </c>
      <c r="L363" s="46"/>
      <c r="M363" s="213" t="s">
        <v>19</v>
      </c>
      <c r="N363" s="214" t="s">
        <v>43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126</v>
      </c>
      <c r="AT363" s="217" t="s">
        <v>121</v>
      </c>
      <c r="AU363" s="217" t="s">
        <v>83</v>
      </c>
      <c r="AY363" s="19" t="s">
        <v>119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80</v>
      </c>
      <c r="BK363" s="218">
        <f>ROUND(I363*H363,2)</f>
        <v>0</v>
      </c>
      <c r="BL363" s="19" t="s">
        <v>126</v>
      </c>
      <c r="BM363" s="217" t="s">
        <v>499</v>
      </c>
    </row>
    <row r="364" s="2" customFormat="1">
      <c r="A364" s="40"/>
      <c r="B364" s="41"/>
      <c r="C364" s="42"/>
      <c r="D364" s="219" t="s">
        <v>128</v>
      </c>
      <c r="E364" s="42"/>
      <c r="F364" s="220" t="s">
        <v>500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128</v>
      </c>
      <c r="AU364" s="19" t="s">
        <v>83</v>
      </c>
    </row>
    <row r="365" s="14" customFormat="1">
      <c r="A365" s="14"/>
      <c r="B365" s="236"/>
      <c r="C365" s="237"/>
      <c r="D365" s="226" t="s">
        <v>130</v>
      </c>
      <c r="E365" s="238" t="s">
        <v>19</v>
      </c>
      <c r="F365" s="239" t="s">
        <v>220</v>
      </c>
      <c r="G365" s="237"/>
      <c r="H365" s="238" t="s">
        <v>19</v>
      </c>
      <c r="I365" s="240"/>
      <c r="J365" s="237"/>
      <c r="K365" s="237"/>
      <c r="L365" s="241"/>
      <c r="M365" s="242"/>
      <c r="N365" s="243"/>
      <c r="O365" s="243"/>
      <c r="P365" s="243"/>
      <c r="Q365" s="243"/>
      <c r="R365" s="243"/>
      <c r="S365" s="243"/>
      <c r="T365" s="24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5" t="s">
        <v>130</v>
      </c>
      <c r="AU365" s="245" t="s">
        <v>83</v>
      </c>
      <c r="AV365" s="14" t="s">
        <v>80</v>
      </c>
      <c r="AW365" s="14" t="s">
        <v>33</v>
      </c>
      <c r="AX365" s="14" t="s">
        <v>72</v>
      </c>
      <c r="AY365" s="245" t="s">
        <v>119</v>
      </c>
    </row>
    <row r="366" s="13" customFormat="1">
      <c r="A366" s="13"/>
      <c r="B366" s="224"/>
      <c r="C366" s="225"/>
      <c r="D366" s="226" t="s">
        <v>130</v>
      </c>
      <c r="E366" s="227" t="s">
        <v>19</v>
      </c>
      <c r="F366" s="228" t="s">
        <v>367</v>
      </c>
      <c r="G366" s="225"/>
      <c r="H366" s="229">
        <v>37</v>
      </c>
      <c r="I366" s="230"/>
      <c r="J366" s="225"/>
      <c r="K366" s="225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130</v>
      </c>
      <c r="AU366" s="235" t="s">
        <v>83</v>
      </c>
      <c r="AV366" s="13" t="s">
        <v>83</v>
      </c>
      <c r="AW366" s="13" t="s">
        <v>33</v>
      </c>
      <c r="AX366" s="13" t="s">
        <v>72</v>
      </c>
      <c r="AY366" s="235" t="s">
        <v>119</v>
      </c>
    </row>
    <row r="367" s="13" customFormat="1">
      <c r="A367" s="13"/>
      <c r="B367" s="224"/>
      <c r="C367" s="225"/>
      <c r="D367" s="226" t="s">
        <v>130</v>
      </c>
      <c r="E367" s="227" t="s">
        <v>19</v>
      </c>
      <c r="F367" s="228" t="s">
        <v>368</v>
      </c>
      <c r="G367" s="225"/>
      <c r="H367" s="229">
        <v>37</v>
      </c>
      <c r="I367" s="230"/>
      <c r="J367" s="225"/>
      <c r="K367" s="225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130</v>
      </c>
      <c r="AU367" s="235" t="s">
        <v>83</v>
      </c>
      <c r="AV367" s="13" t="s">
        <v>83</v>
      </c>
      <c r="AW367" s="13" t="s">
        <v>33</v>
      </c>
      <c r="AX367" s="13" t="s">
        <v>72</v>
      </c>
      <c r="AY367" s="235" t="s">
        <v>119</v>
      </c>
    </row>
    <row r="368" s="13" customFormat="1">
      <c r="A368" s="13"/>
      <c r="B368" s="224"/>
      <c r="C368" s="225"/>
      <c r="D368" s="226" t="s">
        <v>130</v>
      </c>
      <c r="E368" s="227" t="s">
        <v>19</v>
      </c>
      <c r="F368" s="228" t="s">
        <v>369</v>
      </c>
      <c r="G368" s="225"/>
      <c r="H368" s="229">
        <v>37</v>
      </c>
      <c r="I368" s="230"/>
      <c r="J368" s="225"/>
      <c r="K368" s="225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130</v>
      </c>
      <c r="AU368" s="235" t="s">
        <v>83</v>
      </c>
      <c r="AV368" s="13" t="s">
        <v>83</v>
      </c>
      <c r="AW368" s="13" t="s">
        <v>33</v>
      </c>
      <c r="AX368" s="13" t="s">
        <v>72</v>
      </c>
      <c r="AY368" s="235" t="s">
        <v>119</v>
      </c>
    </row>
    <row r="369" s="13" customFormat="1">
      <c r="A369" s="13"/>
      <c r="B369" s="224"/>
      <c r="C369" s="225"/>
      <c r="D369" s="226" t="s">
        <v>130</v>
      </c>
      <c r="E369" s="227" t="s">
        <v>19</v>
      </c>
      <c r="F369" s="228" t="s">
        <v>370</v>
      </c>
      <c r="G369" s="225"/>
      <c r="H369" s="229">
        <v>37</v>
      </c>
      <c r="I369" s="230"/>
      <c r="J369" s="225"/>
      <c r="K369" s="225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130</v>
      </c>
      <c r="AU369" s="235" t="s">
        <v>83</v>
      </c>
      <c r="AV369" s="13" t="s">
        <v>83</v>
      </c>
      <c r="AW369" s="13" t="s">
        <v>33</v>
      </c>
      <c r="AX369" s="13" t="s">
        <v>72</v>
      </c>
      <c r="AY369" s="235" t="s">
        <v>119</v>
      </c>
    </row>
    <row r="370" s="13" customFormat="1">
      <c r="A370" s="13"/>
      <c r="B370" s="224"/>
      <c r="C370" s="225"/>
      <c r="D370" s="226" t="s">
        <v>130</v>
      </c>
      <c r="E370" s="227" t="s">
        <v>19</v>
      </c>
      <c r="F370" s="228" t="s">
        <v>371</v>
      </c>
      <c r="G370" s="225"/>
      <c r="H370" s="229">
        <v>37</v>
      </c>
      <c r="I370" s="230"/>
      <c r="J370" s="225"/>
      <c r="K370" s="225"/>
      <c r="L370" s="231"/>
      <c r="M370" s="232"/>
      <c r="N370" s="233"/>
      <c r="O370" s="233"/>
      <c r="P370" s="233"/>
      <c r="Q370" s="233"/>
      <c r="R370" s="233"/>
      <c r="S370" s="233"/>
      <c r="T370" s="23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5" t="s">
        <v>130</v>
      </c>
      <c r="AU370" s="235" t="s">
        <v>83</v>
      </c>
      <c r="AV370" s="13" t="s">
        <v>83</v>
      </c>
      <c r="AW370" s="13" t="s">
        <v>33</v>
      </c>
      <c r="AX370" s="13" t="s">
        <v>72</v>
      </c>
      <c r="AY370" s="235" t="s">
        <v>119</v>
      </c>
    </row>
    <row r="371" s="13" customFormat="1">
      <c r="A371" s="13"/>
      <c r="B371" s="224"/>
      <c r="C371" s="225"/>
      <c r="D371" s="226" t="s">
        <v>130</v>
      </c>
      <c r="E371" s="227" t="s">
        <v>19</v>
      </c>
      <c r="F371" s="228" t="s">
        <v>372</v>
      </c>
      <c r="G371" s="225"/>
      <c r="H371" s="229">
        <v>37</v>
      </c>
      <c r="I371" s="230"/>
      <c r="J371" s="225"/>
      <c r="K371" s="225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130</v>
      </c>
      <c r="AU371" s="235" t="s">
        <v>83</v>
      </c>
      <c r="AV371" s="13" t="s">
        <v>83</v>
      </c>
      <c r="AW371" s="13" t="s">
        <v>33</v>
      </c>
      <c r="AX371" s="13" t="s">
        <v>72</v>
      </c>
      <c r="AY371" s="235" t="s">
        <v>119</v>
      </c>
    </row>
    <row r="372" s="13" customFormat="1">
      <c r="A372" s="13"/>
      <c r="B372" s="224"/>
      <c r="C372" s="225"/>
      <c r="D372" s="226" t="s">
        <v>130</v>
      </c>
      <c r="E372" s="227" t="s">
        <v>19</v>
      </c>
      <c r="F372" s="228" t="s">
        <v>373</v>
      </c>
      <c r="G372" s="225"/>
      <c r="H372" s="229">
        <v>37</v>
      </c>
      <c r="I372" s="230"/>
      <c r="J372" s="225"/>
      <c r="K372" s="225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130</v>
      </c>
      <c r="AU372" s="235" t="s">
        <v>83</v>
      </c>
      <c r="AV372" s="13" t="s">
        <v>83</v>
      </c>
      <c r="AW372" s="13" t="s">
        <v>33</v>
      </c>
      <c r="AX372" s="13" t="s">
        <v>72</v>
      </c>
      <c r="AY372" s="235" t="s">
        <v>119</v>
      </c>
    </row>
    <row r="373" s="13" customFormat="1">
      <c r="A373" s="13"/>
      <c r="B373" s="224"/>
      <c r="C373" s="225"/>
      <c r="D373" s="226" t="s">
        <v>130</v>
      </c>
      <c r="E373" s="227" t="s">
        <v>19</v>
      </c>
      <c r="F373" s="228" t="s">
        <v>374</v>
      </c>
      <c r="G373" s="225"/>
      <c r="H373" s="229">
        <v>37</v>
      </c>
      <c r="I373" s="230"/>
      <c r="J373" s="225"/>
      <c r="K373" s="225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130</v>
      </c>
      <c r="AU373" s="235" t="s">
        <v>83</v>
      </c>
      <c r="AV373" s="13" t="s">
        <v>83</v>
      </c>
      <c r="AW373" s="13" t="s">
        <v>33</v>
      </c>
      <c r="AX373" s="13" t="s">
        <v>72</v>
      </c>
      <c r="AY373" s="235" t="s">
        <v>119</v>
      </c>
    </row>
    <row r="374" s="13" customFormat="1">
      <c r="A374" s="13"/>
      <c r="B374" s="224"/>
      <c r="C374" s="225"/>
      <c r="D374" s="226" t="s">
        <v>130</v>
      </c>
      <c r="E374" s="227" t="s">
        <v>19</v>
      </c>
      <c r="F374" s="228" t="s">
        <v>375</v>
      </c>
      <c r="G374" s="225"/>
      <c r="H374" s="229">
        <v>37</v>
      </c>
      <c r="I374" s="230"/>
      <c r="J374" s="225"/>
      <c r="K374" s="225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130</v>
      </c>
      <c r="AU374" s="235" t="s">
        <v>83</v>
      </c>
      <c r="AV374" s="13" t="s">
        <v>83</v>
      </c>
      <c r="AW374" s="13" t="s">
        <v>33</v>
      </c>
      <c r="AX374" s="13" t="s">
        <v>72</v>
      </c>
      <c r="AY374" s="235" t="s">
        <v>119</v>
      </c>
    </row>
    <row r="375" s="13" customFormat="1">
      <c r="A375" s="13"/>
      <c r="B375" s="224"/>
      <c r="C375" s="225"/>
      <c r="D375" s="226" t="s">
        <v>130</v>
      </c>
      <c r="E375" s="227" t="s">
        <v>19</v>
      </c>
      <c r="F375" s="228" t="s">
        <v>376</v>
      </c>
      <c r="G375" s="225"/>
      <c r="H375" s="229">
        <v>37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130</v>
      </c>
      <c r="AU375" s="235" t="s">
        <v>83</v>
      </c>
      <c r="AV375" s="13" t="s">
        <v>83</v>
      </c>
      <c r="AW375" s="13" t="s">
        <v>33</v>
      </c>
      <c r="AX375" s="13" t="s">
        <v>72</v>
      </c>
      <c r="AY375" s="235" t="s">
        <v>119</v>
      </c>
    </row>
    <row r="376" s="13" customFormat="1">
      <c r="A376" s="13"/>
      <c r="B376" s="224"/>
      <c r="C376" s="225"/>
      <c r="D376" s="226" t="s">
        <v>130</v>
      </c>
      <c r="E376" s="227" t="s">
        <v>19</v>
      </c>
      <c r="F376" s="228" t="s">
        <v>377</v>
      </c>
      <c r="G376" s="225"/>
      <c r="H376" s="229">
        <v>37</v>
      </c>
      <c r="I376" s="230"/>
      <c r="J376" s="225"/>
      <c r="K376" s="225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130</v>
      </c>
      <c r="AU376" s="235" t="s">
        <v>83</v>
      </c>
      <c r="AV376" s="13" t="s">
        <v>83</v>
      </c>
      <c r="AW376" s="13" t="s">
        <v>33</v>
      </c>
      <c r="AX376" s="13" t="s">
        <v>72</v>
      </c>
      <c r="AY376" s="235" t="s">
        <v>119</v>
      </c>
    </row>
    <row r="377" s="15" customFormat="1">
      <c r="A377" s="15"/>
      <c r="B377" s="246"/>
      <c r="C377" s="247"/>
      <c r="D377" s="226" t="s">
        <v>130</v>
      </c>
      <c r="E377" s="248" t="s">
        <v>19</v>
      </c>
      <c r="F377" s="249" t="s">
        <v>193</v>
      </c>
      <c r="G377" s="247"/>
      <c r="H377" s="250">
        <v>407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6" t="s">
        <v>130</v>
      </c>
      <c r="AU377" s="256" t="s">
        <v>83</v>
      </c>
      <c r="AV377" s="15" t="s">
        <v>126</v>
      </c>
      <c r="AW377" s="15" t="s">
        <v>33</v>
      </c>
      <c r="AX377" s="15" t="s">
        <v>80</v>
      </c>
      <c r="AY377" s="256" t="s">
        <v>119</v>
      </c>
    </row>
    <row r="378" s="2" customFormat="1" ht="24.15" customHeight="1">
      <c r="A378" s="40"/>
      <c r="B378" s="41"/>
      <c r="C378" s="206" t="s">
        <v>501</v>
      </c>
      <c r="D378" s="206" t="s">
        <v>121</v>
      </c>
      <c r="E378" s="207" t="s">
        <v>502</v>
      </c>
      <c r="F378" s="208" t="s">
        <v>503</v>
      </c>
      <c r="G378" s="209" t="s">
        <v>124</v>
      </c>
      <c r="H378" s="210">
        <v>15</v>
      </c>
      <c r="I378" s="211"/>
      <c r="J378" s="212">
        <f>ROUND(I378*H378,2)</f>
        <v>0</v>
      </c>
      <c r="K378" s="208" t="s">
        <v>125</v>
      </c>
      <c r="L378" s="46"/>
      <c r="M378" s="213" t="s">
        <v>19</v>
      </c>
      <c r="N378" s="214" t="s">
        <v>43</v>
      </c>
      <c r="O378" s="86"/>
      <c r="P378" s="215">
        <f>O378*H378</f>
        <v>0</v>
      </c>
      <c r="Q378" s="215">
        <v>0</v>
      </c>
      <c r="R378" s="215">
        <f>Q378*H378</f>
        <v>0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126</v>
      </c>
      <c r="AT378" s="217" t="s">
        <v>121</v>
      </c>
      <c r="AU378" s="217" t="s">
        <v>83</v>
      </c>
      <c r="AY378" s="19" t="s">
        <v>119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80</v>
      </c>
      <c r="BK378" s="218">
        <f>ROUND(I378*H378,2)</f>
        <v>0</v>
      </c>
      <c r="BL378" s="19" t="s">
        <v>126</v>
      </c>
      <c r="BM378" s="217" t="s">
        <v>504</v>
      </c>
    </row>
    <row r="379" s="2" customFormat="1">
      <c r="A379" s="40"/>
      <c r="B379" s="41"/>
      <c r="C379" s="42"/>
      <c r="D379" s="219" t="s">
        <v>128</v>
      </c>
      <c r="E379" s="42"/>
      <c r="F379" s="220" t="s">
        <v>505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128</v>
      </c>
      <c r="AU379" s="19" t="s">
        <v>83</v>
      </c>
    </row>
    <row r="380" s="13" customFormat="1">
      <c r="A380" s="13"/>
      <c r="B380" s="224"/>
      <c r="C380" s="225"/>
      <c r="D380" s="226" t="s">
        <v>130</v>
      </c>
      <c r="E380" s="227" t="s">
        <v>19</v>
      </c>
      <c r="F380" s="228" t="s">
        <v>506</v>
      </c>
      <c r="G380" s="225"/>
      <c r="H380" s="229">
        <v>15</v>
      </c>
      <c r="I380" s="230"/>
      <c r="J380" s="225"/>
      <c r="K380" s="225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130</v>
      </c>
      <c r="AU380" s="235" t="s">
        <v>83</v>
      </c>
      <c r="AV380" s="13" t="s">
        <v>83</v>
      </c>
      <c r="AW380" s="13" t="s">
        <v>33</v>
      </c>
      <c r="AX380" s="13" t="s">
        <v>80</v>
      </c>
      <c r="AY380" s="235" t="s">
        <v>119</v>
      </c>
    </row>
    <row r="381" s="2" customFormat="1" ht="24.15" customHeight="1">
      <c r="A381" s="40"/>
      <c r="B381" s="41"/>
      <c r="C381" s="206" t="s">
        <v>507</v>
      </c>
      <c r="D381" s="206" t="s">
        <v>121</v>
      </c>
      <c r="E381" s="207" t="s">
        <v>508</v>
      </c>
      <c r="F381" s="208" t="s">
        <v>509</v>
      </c>
      <c r="G381" s="209" t="s">
        <v>124</v>
      </c>
      <c r="H381" s="210">
        <v>40</v>
      </c>
      <c r="I381" s="211"/>
      <c r="J381" s="212">
        <f>ROUND(I381*H381,2)</f>
        <v>0</v>
      </c>
      <c r="K381" s="208" t="s">
        <v>125</v>
      </c>
      <c r="L381" s="46"/>
      <c r="M381" s="213" t="s">
        <v>19</v>
      </c>
      <c r="N381" s="214" t="s">
        <v>43</v>
      </c>
      <c r="O381" s="86"/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126</v>
      </c>
      <c r="AT381" s="217" t="s">
        <v>121</v>
      </c>
      <c r="AU381" s="217" t="s">
        <v>83</v>
      </c>
      <c r="AY381" s="19" t="s">
        <v>119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80</v>
      </c>
      <c r="BK381" s="218">
        <f>ROUND(I381*H381,2)</f>
        <v>0</v>
      </c>
      <c r="BL381" s="19" t="s">
        <v>126</v>
      </c>
      <c r="BM381" s="217" t="s">
        <v>510</v>
      </c>
    </row>
    <row r="382" s="2" customFormat="1">
      <c r="A382" s="40"/>
      <c r="B382" s="41"/>
      <c r="C382" s="42"/>
      <c r="D382" s="219" t="s">
        <v>128</v>
      </c>
      <c r="E382" s="42"/>
      <c r="F382" s="220" t="s">
        <v>511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128</v>
      </c>
      <c r="AU382" s="19" t="s">
        <v>83</v>
      </c>
    </row>
    <row r="383" s="13" customFormat="1">
      <c r="A383" s="13"/>
      <c r="B383" s="224"/>
      <c r="C383" s="225"/>
      <c r="D383" s="226" t="s">
        <v>130</v>
      </c>
      <c r="E383" s="227" t="s">
        <v>19</v>
      </c>
      <c r="F383" s="228" t="s">
        <v>512</v>
      </c>
      <c r="G383" s="225"/>
      <c r="H383" s="229">
        <v>40</v>
      </c>
      <c r="I383" s="230"/>
      <c r="J383" s="225"/>
      <c r="K383" s="225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130</v>
      </c>
      <c r="AU383" s="235" t="s">
        <v>83</v>
      </c>
      <c r="AV383" s="13" t="s">
        <v>83</v>
      </c>
      <c r="AW383" s="13" t="s">
        <v>33</v>
      </c>
      <c r="AX383" s="13" t="s">
        <v>80</v>
      </c>
      <c r="AY383" s="235" t="s">
        <v>119</v>
      </c>
    </row>
    <row r="384" s="2" customFormat="1" ht="24.15" customHeight="1">
      <c r="A384" s="40"/>
      <c r="B384" s="41"/>
      <c r="C384" s="206" t="s">
        <v>513</v>
      </c>
      <c r="D384" s="206" t="s">
        <v>121</v>
      </c>
      <c r="E384" s="207" t="s">
        <v>514</v>
      </c>
      <c r="F384" s="208" t="s">
        <v>515</v>
      </c>
      <c r="G384" s="209" t="s">
        <v>124</v>
      </c>
      <c r="H384" s="210">
        <v>14</v>
      </c>
      <c r="I384" s="211"/>
      <c r="J384" s="212">
        <f>ROUND(I384*H384,2)</f>
        <v>0</v>
      </c>
      <c r="K384" s="208" t="s">
        <v>125</v>
      </c>
      <c r="L384" s="46"/>
      <c r="M384" s="213" t="s">
        <v>19</v>
      </c>
      <c r="N384" s="214" t="s">
        <v>43</v>
      </c>
      <c r="O384" s="86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126</v>
      </c>
      <c r="AT384" s="217" t="s">
        <v>121</v>
      </c>
      <c r="AU384" s="217" t="s">
        <v>83</v>
      </c>
      <c r="AY384" s="19" t="s">
        <v>119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80</v>
      </c>
      <c r="BK384" s="218">
        <f>ROUND(I384*H384,2)</f>
        <v>0</v>
      </c>
      <c r="BL384" s="19" t="s">
        <v>126</v>
      </c>
      <c r="BM384" s="217" t="s">
        <v>516</v>
      </c>
    </row>
    <row r="385" s="2" customFormat="1">
      <c r="A385" s="40"/>
      <c r="B385" s="41"/>
      <c r="C385" s="42"/>
      <c r="D385" s="219" t="s">
        <v>128</v>
      </c>
      <c r="E385" s="42"/>
      <c r="F385" s="220" t="s">
        <v>517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128</v>
      </c>
      <c r="AU385" s="19" t="s">
        <v>83</v>
      </c>
    </row>
    <row r="386" s="13" customFormat="1">
      <c r="A386" s="13"/>
      <c r="B386" s="224"/>
      <c r="C386" s="225"/>
      <c r="D386" s="226" t="s">
        <v>130</v>
      </c>
      <c r="E386" s="227" t="s">
        <v>19</v>
      </c>
      <c r="F386" s="228" t="s">
        <v>379</v>
      </c>
      <c r="G386" s="225"/>
      <c r="H386" s="229">
        <v>14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130</v>
      </c>
      <c r="AU386" s="235" t="s">
        <v>83</v>
      </c>
      <c r="AV386" s="13" t="s">
        <v>83</v>
      </c>
      <c r="AW386" s="13" t="s">
        <v>33</v>
      </c>
      <c r="AX386" s="13" t="s">
        <v>80</v>
      </c>
      <c r="AY386" s="235" t="s">
        <v>119</v>
      </c>
    </row>
    <row r="387" s="2" customFormat="1" ht="24.15" customHeight="1">
      <c r="A387" s="40"/>
      <c r="B387" s="41"/>
      <c r="C387" s="206" t="s">
        <v>518</v>
      </c>
      <c r="D387" s="206" t="s">
        <v>121</v>
      </c>
      <c r="E387" s="207" t="s">
        <v>519</v>
      </c>
      <c r="F387" s="208" t="s">
        <v>520</v>
      </c>
      <c r="G387" s="209" t="s">
        <v>124</v>
      </c>
      <c r="H387" s="210">
        <v>1805</v>
      </c>
      <c r="I387" s="211"/>
      <c r="J387" s="212">
        <f>ROUND(I387*H387,2)</f>
        <v>0</v>
      </c>
      <c r="K387" s="208" t="s">
        <v>125</v>
      </c>
      <c r="L387" s="46"/>
      <c r="M387" s="213" t="s">
        <v>19</v>
      </c>
      <c r="N387" s="214" t="s">
        <v>43</v>
      </c>
      <c r="O387" s="86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126</v>
      </c>
      <c r="AT387" s="217" t="s">
        <v>121</v>
      </c>
      <c r="AU387" s="217" t="s">
        <v>83</v>
      </c>
      <c r="AY387" s="19" t="s">
        <v>119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80</v>
      </c>
      <c r="BK387" s="218">
        <f>ROUND(I387*H387,2)</f>
        <v>0</v>
      </c>
      <c r="BL387" s="19" t="s">
        <v>126</v>
      </c>
      <c r="BM387" s="217" t="s">
        <v>521</v>
      </c>
    </row>
    <row r="388" s="2" customFormat="1">
      <c r="A388" s="40"/>
      <c r="B388" s="41"/>
      <c r="C388" s="42"/>
      <c r="D388" s="219" t="s">
        <v>128</v>
      </c>
      <c r="E388" s="42"/>
      <c r="F388" s="220" t="s">
        <v>522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128</v>
      </c>
      <c r="AU388" s="19" t="s">
        <v>83</v>
      </c>
    </row>
    <row r="389" s="14" customFormat="1">
      <c r="A389" s="14"/>
      <c r="B389" s="236"/>
      <c r="C389" s="237"/>
      <c r="D389" s="226" t="s">
        <v>130</v>
      </c>
      <c r="E389" s="238" t="s">
        <v>19</v>
      </c>
      <c r="F389" s="239" t="s">
        <v>212</v>
      </c>
      <c r="G389" s="237"/>
      <c r="H389" s="238" t="s">
        <v>19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130</v>
      </c>
      <c r="AU389" s="245" t="s">
        <v>83</v>
      </c>
      <c r="AV389" s="14" t="s">
        <v>80</v>
      </c>
      <c r="AW389" s="14" t="s">
        <v>33</v>
      </c>
      <c r="AX389" s="14" t="s">
        <v>72</v>
      </c>
      <c r="AY389" s="245" t="s">
        <v>119</v>
      </c>
    </row>
    <row r="390" s="13" customFormat="1">
      <c r="A390" s="13"/>
      <c r="B390" s="224"/>
      <c r="C390" s="225"/>
      <c r="D390" s="226" t="s">
        <v>130</v>
      </c>
      <c r="E390" s="227" t="s">
        <v>19</v>
      </c>
      <c r="F390" s="228" t="s">
        <v>359</v>
      </c>
      <c r="G390" s="225"/>
      <c r="H390" s="229">
        <v>1730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130</v>
      </c>
      <c r="AU390" s="235" t="s">
        <v>83</v>
      </c>
      <c r="AV390" s="13" t="s">
        <v>83</v>
      </c>
      <c r="AW390" s="13" t="s">
        <v>33</v>
      </c>
      <c r="AX390" s="13" t="s">
        <v>72</v>
      </c>
      <c r="AY390" s="235" t="s">
        <v>119</v>
      </c>
    </row>
    <row r="391" s="14" customFormat="1">
      <c r="A391" s="14"/>
      <c r="B391" s="236"/>
      <c r="C391" s="237"/>
      <c r="D391" s="226" t="s">
        <v>130</v>
      </c>
      <c r="E391" s="238" t="s">
        <v>19</v>
      </c>
      <c r="F391" s="239" t="s">
        <v>214</v>
      </c>
      <c r="G391" s="237"/>
      <c r="H391" s="238" t="s">
        <v>19</v>
      </c>
      <c r="I391" s="240"/>
      <c r="J391" s="237"/>
      <c r="K391" s="237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130</v>
      </c>
      <c r="AU391" s="245" t="s">
        <v>83</v>
      </c>
      <c r="AV391" s="14" t="s">
        <v>80</v>
      </c>
      <c r="AW391" s="14" t="s">
        <v>33</v>
      </c>
      <c r="AX391" s="14" t="s">
        <v>72</v>
      </c>
      <c r="AY391" s="245" t="s">
        <v>119</v>
      </c>
    </row>
    <row r="392" s="13" customFormat="1">
      <c r="A392" s="13"/>
      <c r="B392" s="224"/>
      <c r="C392" s="225"/>
      <c r="D392" s="226" t="s">
        <v>130</v>
      </c>
      <c r="E392" s="227" t="s">
        <v>19</v>
      </c>
      <c r="F392" s="228" t="s">
        <v>360</v>
      </c>
      <c r="G392" s="225"/>
      <c r="H392" s="229">
        <v>45</v>
      </c>
      <c r="I392" s="230"/>
      <c r="J392" s="225"/>
      <c r="K392" s="225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130</v>
      </c>
      <c r="AU392" s="235" t="s">
        <v>83</v>
      </c>
      <c r="AV392" s="13" t="s">
        <v>83</v>
      </c>
      <c r="AW392" s="13" t="s">
        <v>33</v>
      </c>
      <c r="AX392" s="13" t="s">
        <v>72</v>
      </c>
      <c r="AY392" s="235" t="s">
        <v>119</v>
      </c>
    </row>
    <row r="393" s="13" customFormat="1">
      <c r="A393" s="13"/>
      <c r="B393" s="224"/>
      <c r="C393" s="225"/>
      <c r="D393" s="226" t="s">
        <v>130</v>
      </c>
      <c r="E393" s="227" t="s">
        <v>19</v>
      </c>
      <c r="F393" s="228" t="s">
        <v>361</v>
      </c>
      <c r="G393" s="225"/>
      <c r="H393" s="229">
        <v>30</v>
      </c>
      <c r="I393" s="230"/>
      <c r="J393" s="225"/>
      <c r="K393" s="225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130</v>
      </c>
      <c r="AU393" s="235" t="s">
        <v>83</v>
      </c>
      <c r="AV393" s="13" t="s">
        <v>83</v>
      </c>
      <c r="AW393" s="13" t="s">
        <v>33</v>
      </c>
      <c r="AX393" s="13" t="s">
        <v>72</v>
      </c>
      <c r="AY393" s="235" t="s">
        <v>119</v>
      </c>
    </row>
    <row r="394" s="15" customFormat="1">
      <c r="A394" s="15"/>
      <c r="B394" s="246"/>
      <c r="C394" s="247"/>
      <c r="D394" s="226" t="s">
        <v>130</v>
      </c>
      <c r="E394" s="248" t="s">
        <v>19</v>
      </c>
      <c r="F394" s="249" t="s">
        <v>193</v>
      </c>
      <c r="G394" s="247"/>
      <c r="H394" s="250">
        <v>1805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6" t="s">
        <v>130</v>
      </c>
      <c r="AU394" s="256" t="s">
        <v>83</v>
      </c>
      <c r="AV394" s="15" t="s">
        <v>126</v>
      </c>
      <c r="AW394" s="15" t="s">
        <v>33</v>
      </c>
      <c r="AX394" s="15" t="s">
        <v>80</v>
      </c>
      <c r="AY394" s="256" t="s">
        <v>119</v>
      </c>
    </row>
    <row r="395" s="2" customFormat="1" ht="24.15" customHeight="1">
      <c r="A395" s="40"/>
      <c r="B395" s="41"/>
      <c r="C395" s="206" t="s">
        <v>523</v>
      </c>
      <c r="D395" s="206" t="s">
        <v>121</v>
      </c>
      <c r="E395" s="207" t="s">
        <v>524</v>
      </c>
      <c r="F395" s="208" t="s">
        <v>525</v>
      </c>
      <c r="G395" s="209" t="s">
        <v>124</v>
      </c>
      <c r="H395" s="210">
        <v>61</v>
      </c>
      <c r="I395" s="211"/>
      <c r="J395" s="212">
        <f>ROUND(I395*H395,2)</f>
        <v>0</v>
      </c>
      <c r="K395" s="208" t="s">
        <v>125</v>
      </c>
      <c r="L395" s="46"/>
      <c r="M395" s="213" t="s">
        <v>19</v>
      </c>
      <c r="N395" s="214" t="s">
        <v>43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126</v>
      </c>
      <c r="AT395" s="217" t="s">
        <v>121</v>
      </c>
      <c r="AU395" s="217" t="s">
        <v>83</v>
      </c>
      <c r="AY395" s="19" t="s">
        <v>119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80</v>
      </c>
      <c r="BK395" s="218">
        <f>ROUND(I395*H395,2)</f>
        <v>0</v>
      </c>
      <c r="BL395" s="19" t="s">
        <v>126</v>
      </c>
      <c r="BM395" s="217" t="s">
        <v>526</v>
      </c>
    </row>
    <row r="396" s="2" customFormat="1">
      <c r="A396" s="40"/>
      <c r="B396" s="41"/>
      <c r="C396" s="42"/>
      <c r="D396" s="219" t="s">
        <v>128</v>
      </c>
      <c r="E396" s="42"/>
      <c r="F396" s="220" t="s">
        <v>527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128</v>
      </c>
      <c r="AU396" s="19" t="s">
        <v>83</v>
      </c>
    </row>
    <row r="397" s="14" customFormat="1">
      <c r="A397" s="14"/>
      <c r="B397" s="236"/>
      <c r="C397" s="237"/>
      <c r="D397" s="226" t="s">
        <v>130</v>
      </c>
      <c r="E397" s="238" t="s">
        <v>19</v>
      </c>
      <c r="F397" s="239" t="s">
        <v>362</v>
      </c>
      <c r="G397" s="237"/>
      <c r="H397" s="238" t="s">
        <v>19</v>
      </c>
      <c r="I397" s="240"/>
      <c r="J397" s="237"/>
      <c r="K397" s="237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130</v>
      </c>
      <c r="AU397" s="245" t="s">
        <v>83</v>
      </c>
      <c r="AV397" s="14" t="s">
        <v>80</v>
      </c>
      <c r="AW397" s="14" t="s">
        <v>33</v>
      </c>
      <c r="AX397" s="14" t="s">
        <v>72</v>
      </c>
      <c r="AY397" s="245" t="s">
        <v>119</v>
      </c>
    </row>
    <row r="398" s="13" customFormat="1">
      <c r="A398" s="13"/>
      <c r="B398" s="224"/>
      <c r="C398" s="225"/>
      <c r="D398" s="226" t="s">
        <v>130</v>
      </c>
      <c r="E398" s="227" t="s">
        <v>19</v>
      </c>
      <c r="F398" s="228" t="s">
        <v>363</v>
      </c>
      <c r="G398" s="225"/>
      <c r="H398" s="229">
        <v>48</v>
      </c>
      <c r="I398" s="230"/>
      <c r="J398" s="225"/>
      <c r="K398" s="225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130</v>
      </c>
      <c r="AU398" s="235" t="s">
        <v>83</v>
      </c>
      <c r="AV398" s="13" t="s">
        <v>83</v>
      </c>
      <c r="AW398" s="13" t="s">
        <v>33</v>
      </c>
      <c r="AX398" s="13" t="s">
        <v>72</v>
      </c>
      <c r="AY398" s="235" t="s">
        <v>119</v>
      </c>
    </row>
    <row r="399" s="13" customFormat="1">
      <c r="A399" s="13"/>
      <c r="B399" s="224"/>
      <c r="C399" s="225"/>
      <c r="D399" s="226" t="s">
        <v>130</v>
      </c>
      <c r="E399" s="227" t="s">
        <v>19</v>
      </c>
      <c r="F399" s="228" t="s">
        <v>364</v>
      </c>
      <c r="G399" s="225"/>
      <c r="H399" s="229">
        <v>13</v>
      </c>
      <c r="I399" s="230"/>
      <c r="J399" s="225"/>
      <c r="K399" s="225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130</v>
      </c>
      <c r="AU399" s="235" t="s">
        <v>83</v>
      </c>
      <c r="AV399" s="13" t="s">
        <v>83</v>
      </c>
      <c r="AW399" s="13" t="s">
        <v>33</v>
      </c>
      <c r="AX399" s="13" t="s">
        <v>72</v>
      </c>
      <c r="AY399" s="235" t="s">
        <v>119</v>
      </c>
    </row>
    <row r="400" s="15" customFormat="1">
      <c r="A400" s="15"/>
      <c r="B400" s="246"/>
      <c r="C400" s="247"/>
      <c r="D400" s="226" t="s">
        <v>130</v>
      </c>
      <c r="E400" s="248" t="s">
        <v>19</v>
      </c>
      <c r="F400" s="249" t="s">
        <v>193</v>
      </c>
      <c r="G400" s="247"/>
      <c r="H400" s="250">
        <v>61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6" t="s">
        <v>130</v>
      </c>
      <c r="AU400" s="256" t="s">
        <v>83</v>
      </c>
      <c r="AV400" s="15" t="s">
        <v>126</v>
      </c>
      <c r="AW400" s="15" t="s">
        <v>33</v>
      </c>
      <c r="AX400" s="15" t="s">
        <v>80</v>
      </c>
      <c r="AY400" s="256" t="s">
        <v>119</v>
      </c>
    </row>
    <row r="401" s="2" customFormat="1" ht="24.15" customHeight="1">
      <c r="A401" s="40"/>
      <c r="B401" s="41"/>
      <c r="C401" s="206" t="s">
        <v>528</v>
      </c>
      <c r="D401" s="206" t="s">
        <v>121</v>
      </c>
      <c r="E401" s="207" t="s">
        <v>529</v>
      </c>
      <c r="F401" s="208" t="s">
        <v>530</v>
      </c>
      <c r="G401" s="209" t="s">
        <v>124</v>
      </c>
      <c r="H401" s="210">
        <v>40</v>
      </c>
      <c r="I401" s="211"/>
      <c r="J401" s="212">
        <f>ROUND(I401*H401,2)</f>
        <v>0</v>
      </c>
      <c r="K401" s="208" t="s">
        <v>125</v>
      </c>
      <c r="L401" s="46"/>
      <c r="M401" s="213" t="s">
        <v>19</v>
      </c>
      <c r="N401" s="214" t="s">
        <v>43</v>
      </c>
      <c r="O401" s="86"/>
      <c r="P401" s="215">
        <f>O401*H401</f>
        <v>0</v>
      </c>
      <c r="Q401" s="215">
        <v>0</v>
      </c>
      <c r="R401" s="215">
        <f>Q401*H401</f>
        <v>0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126</v>
      </c>
      <c r="AT401" s="217" t="s">
        <v>121</v>
      </c>
      <c r="AU401" s="217" t="s">
        <v>83</v>
      </c>
      <c r="AY401" s="19" t="s">
        <v>119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9" t="s">
        <v>80</v>
      </c>
      <c r="BK401" s="218">
        <f>ROUND(I401*H401,2)</f>
        <v>0</v>
      </c>
      <c r="BL401" s="19" t="s">
        <v>126</v>
      </c>
      <c r="BM401" s="217" t="s">
        <v>531</v>
      </c>
    </row>
    <row r="402" s="2" customFormat="1">
      <c r="A402" s="40"/>
      <c r="B402" s="41"/>
      <c r="C402" s="42"/>
      <c r="D402" s="219" t="s">
        <v>128</v>
      </c>
      <c r="E402" s="42"/>
      <c r="F402" s="220" t="s">
        <v>532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128</v>
      </c>
      <c r="AU402" s="19" t="s">
        <v>83</v>
      </c>
    </row>
    <row r="403" s="13" customFormat="1">
      <c r="A403" s="13"/>
      <c r="B403" s="224"/>
      <c r="C403" s="225"/>
      <c r="D403" s="226" t="s">
        <v>130</v>
      </c>
      <c r="E403" s="227" t="s">
        <v>19</v>
      </c>
      <c r="F403" s="228" t="s">
        <v>512</v>
      </c>
      <c r="G403" s="225"/>
      <c r="H403" s="229">
        <v>40</v>
      </c>
      <c r="I403" s="230"/>
      <c r="J403" s="225"/>
      <c r="K403" s="225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130</v>
      </c>
      <c r="AU403" s="235" t="s">
        <v>83</v>
      </c>
      <c r="AV403" s="13" t="s">
        <v>83</v>
      </c>
      <c r="AW403" s="13" t="s">
        <v>33</v>
      </c>
      <c r="AX403" s="13" t="s">
        <v>80</v>
      </c>
      <c r="AY403" s="235" t="s">
        <v>119</v>
      </c>
    </row>
    <row r="404" s="2" customFormat="1" ht="24.15" customHeight="1">
      <c r="A404" s="40"/>
      <c r="B404" s="41"/>
      <c r="C404" s="206" t="s">
        <v>533</v>
      </c>
      <c r="D404" s="206" t="s">
        <v>121</v>
      </c>
      <c r="E404" s="207" t="s">
        <v>534</v>
      </c>
      <c r="F404" s="208" t="s">
        <v>535</v>
      </c>
      <c r="G404" s="209" t="s">
        <v>124</v>
      </c>
      <c r="H404" s="210">
        <v>14</v>
      </c>
      <c r="I404" s="211"/>
      <c r="J404" s="212">
        <f>ROUND(I404*H404,2)</f>
        <v>0</v>
      </c>
      <c r="K404" s="208" t="s">
        <v>125</v>
      </c>
      <c r="L404" s="46"/>
      <c r="M404" s="213" t="s">
        <v>19</v>
      </c>
      <c r="N404" s="214" t="s">
        <v>43</v>
      </c>
      <c r="O404" s="86"/>
      <c r="P404" s="215">
        <f>O404*H404</f>
        <v>0</v>
      </c>
      <c r="Q404" s="215">
        <v>0</v>
      </c>
      <c r="R404" s="215">
        <f>Q404*H404</f>
        <v>0</v>
      </c>
      <c r="S404" s="215">
        <v>0</v>
      </c>
      <c r="T404" s="216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7" t="s">
        <v>126</v>
      </c>
      <c r="AT404" s="217" t="s">
        <v>121</v>
      </c>
      <c r="AU404" s="217" t="s">
        <v>83</v>
      </c>
      <c r="AY404" s="19" t="s">
        <v>119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9" t="s">
        <v>80</v>
      </c>
      <c r="BK404" s="218">
        <f>ROUND(I404*H404,2)</f>
        <v>0</v>
      </c>
      <c r="BL404" s="19" t="s">
        <v>126</v>
      </c>
      <c r="BM404" s="217" t="s">
        <v>536</v>
      </c>
    </row>
    <row r="405" s="2" customFormat="1">
      <c r="A405" s="40"/>
      <c r="B405" s="41"/>
      <c r="C405" s="42"/>
      <c r="D405" s="219" t="s">
        <v>128</v>
      </c>
      <c r="E405" s="42"/>
      <c r="F405" s="220" t="s">
        <v>537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128</v>
      </c>
      <c r="AU405" s="19" t="s">
        <v>83</v>
      </c>
    </row>
    <row r="406" s="13" customFormat="1">
      <c r="A406" s="13"/>
      <c r="B406" s="224"/>
      <c r="C406" s="225"/>
      <c r="D406" s="226" t="s">
        <v>130</v>
      </c>
      <c r="E406" s="227" t="s">
        <v>19</v>
      </c>
      <c r="F406" s="228" t="s">
        <v>379</v>
      </c>
      <c r="G406" s="225"/>
      <c r="H406" s="229">
        <v>14</v>
      </c>
      <c r="I406" s="230"/>
      <c r="J406" s="225"/>
      <c r="K406" s="225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130</v>
      </c>
      <c r="AU406" s="235" t="s">
        <v>83</v>
      </c>
      <c r="AV406" s="13" t="s">
        <v>83</v>
      </c>
      <c r="AW406" s="13" t="s">
        <v>33</v>
      </c>
      <c r="AX406" s="13" t="s">
        <v>80</v>
      </c>
      <c r="AY406" s="235" t="s">
        <v>119</v>
      </c>
    </row>
    <row r="407" s="2" customFormat="1" ht="24.15" customHeight="1">
      <c r="A407" s="40"/>
      <c r="B407" s="41"/>
      <c r="C407" s="206" t="s">
        <v>538</v>
      </c>
      <c r="D407" s="206" t="s">
        <v>121</v>
      </c>
      <c r="E407" s="207" t="s">
        <v>539</v>
      </c>
      <c r="F407" s="208" t="s">
        <v>540</v>
      </c>
      <c r="G407" s="209" t="s">
        <v>124</v>
      </c>
      <c r="H407" s="210">
        <v>1805</v>
      </c>
      <c r="I407" s="211"/>
      <c r="J407" s="212">
        <f>ROUND(I407*H407,2)</f>
        <v>0</v>
      </c>
      <c r="K407" s="208" t="s">
        <v>125</v>
      </c>
      <c r="L407" s="46"/>
      <c r="M407" s="213" t="s">
        <v>19</v>
      </c>
      <c r="N407" s="214" t="s">
        <v>43</v>
      </c>
      <c r="O407" s="86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126</v>
      </c>
      <c r="AT407" s="217" t="s">
        <v>121</v>
      </c>
      <c r="AU407" s="217" t="s">
        <v>83</v>
      </c>
      <c r="AY407" s="19" t="s">
        <v>119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80</v>
      </c>
      <c r="BK407" s="218">
        <f>ROUND(I407*H407,2)</f>
        <v>0</v>
      </c>
      <c r="BL407" s="19" t="s">
        <v>126</v>
      </c>
      <c r="BM407" s="217" t="s">
        <v>541</v>
      </c>
    </row>
    <row r="408" s="2" customFormat="1">
      <c r="A408" s="40"/>
      <c r="B408" s="41"/>
      <c r="C408" s="42"/>
      <c r="D408" s="219" t="s">
        <v>128</v>
      </c>
      <c r="E408" s="42"/>
      <c r="F408" s="220" t="s">
        <v>542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128</v>
      </c>
      <c r="AU408" s="19" t="s">
        <v>83</v>
      </c>
    </row>
    <row r="409" s="14" customFormat="1">
      <c r="A409" s="14"/>
      <c r="B409" s="236"/>
      <c r="C409" s="237"/>
      <c r="D409" s="226" t="s">
        <v>130</v>
      </c>
      <c r="E409" s="238" t="s">
        <v>19</v>
      </c>
      <c r="F409" s="239" t="s">
        <v>212</v>
      </c>
      <c r="G409" s="237"/>
      <c r="H409" s="238" t="s">
        <v>19</v>
      </c>
      <c r="I409" s="240"/>
      <c r="J409" s="237"/>
      <c r="K409" s="237"/>
      <c r="L409" s="241"/>
      <c r="M409" s="242"/>
      <c r="N409" s="243"/>
      <c r="O409" s="243"/>
      <c r="P409" s="243"/>
      <c r="Q409" s="243"/>
      <c r="R409" s="243"/>
      <c r="S409" s="243"/>
      <c r="T409" s="24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5" t="s">
        <v>130</v>
      </c>
      <c r="AU409" s="245" t="s">
        <v>83</v>
      </c>
      <c r="AV409" s="14" t="s">
        <v>80</v>
      </c>
      <c r="AW409" s="14" t="s">
        <v>33</v>
      </c>
      <c r="AX409" s="14" t="s">
        <v>72</v>
      </c>
      <c r="AY409" s="245" t="s">
        <v>119</v>
      </c>
    </row>
    <row r="410" s="13" customFormat="1">
      <c r="A410" s="13"/>
      <c r="B410" s="224"/>
      <c r="C410" s="225"/>
      <c r="D410" s="226" t="s">
        <v>130</v>
      </c>
      <c r="E410" s="227" t="s">
        <v>19</v>
      </c>
      <c r="F410" s="228" t="s">
        <v>359</v>
      </c>
      <c r="G410" s="225"/>
      <c r="H410" s="229">
        <v>1730</v>
      </c>
      <c r="I410" s="230"/>
      <c r="J410" s="225"/>
      <c r="K410" s="225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130</v>
      </c>
      <c r="AU410" s="235" t="s">
        <v>83</v>
      </c>
      <c r="AV410" s="13" t="s">
        <v>83</v>
      </c>
      <c r="AW410" s="13" t="s">
        <v>33</v>
      </c>
      <c r="AX410" s="13" t="s">
        <v>72</v>
      </c>
      <c r="AY410" s="235" t="s">
        <v>119</v>
      </c>
    </row>
    <row r="411" s="14" customFormat="1">
      <c r="A411" s="14"/>
      <c r="B411" s="236"/>
      <c r="C411" s="237"/>
      <c r="D411" s="226" t="s">
        <v>130</v>
      </c>
      <c r="E411" s="238" t="s">
        <v>19</v>
      </c>
      <c r="F411" s="239" t="s">
        <v>214</v>
      </c>
      <c r="G411" s="237"/>
      <c r="H411" s="238" t="s">
        <v>19</v>
      </c>
      <c r="I411" s="240"/>
      <c r="J411" s="237"/>
      <c r="K411" s="237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130</v>
      </c>
      <c r="AU411" s="245" t="s">
        <v>83</v>
      </c>
      <c r="AV411" s="14" t="s">
        <v>80</v>
      </c>
      <c r="AW411" s="14" t="s">
        <v>33</v>
      </c>
      <c r="AX411" s="14" t="s">
        <v>72</v>
      </c>
      <c r="AY411" s="245" t="s">
        <v>119</v>
      </c>
    </row>
    <row r="412" s="13" customFormat="1">
      <c r="A412" s="13"/>
      <c r="B412" s="224"/>
      <c r="C412" s="225"/>
      <c r="D412" s="226" t="s">
        <v>130</v>
      </c>
      <c r="E412" s="227" t="s">
        <v>19</v>
      </c>
      <c r="F412" s="228" t="s">
        <v>360</v>
      </c>
      <c r="G412" s="225"/>
      <c r="H412" s="229">
        <v>45</v>
      </c>
      <c r="I412" s="230"/>
      <c r="J412" s="225"/>
      <c r="K412" s="225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130</v>
      </c>
      <c r="AU412" s="235" t="s">
        <v>83</v>
      </c>
      <c r="AV412" s="13" t="s">
        <v>83</v>
      </c>
      <c r="AW412" s="13" t="s">
        <v>33</v>
      </c>
      <c r="AX412" s="13" t="s">
        <v>72</v>
      </c>
      <c r="AY412" s="235" t="s">
        <v>119</v>
      </c>
    </row>
    <row r="413" s="13" customFormat="1">
      <c r="A413" s="13"/>
      <c r="B413" s="224"/>
      <c r="C413" s="225"/>
      <c r="D413" s="226" t="s">
        <v>130</v>
      </c>
      <c r="E413" s="227" t="s">
        <v>19</v>
      </c>
      <c r="F413" s="228" t="s">
        <v>361</v>
      </c>
      <c r="G413" s="225"/>
      <c r="H413" s="229">
        <v>30</v>
      </c>
      <c r="I413" s="230"/>
      <c r="J413" s="225"/>
      <c r="K413" s="225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130</v>
      </c>
      <c r="AU413" s="235" t="s">
        <v>83</v>
      </c>
      <c r="AV413" s="13" t="s">
        <v>83</v>
      </c>
      <c r="AW413" s="13" t="s">
        <v>33</v>
      </c>
      <c r="AX413" s="13" t="s">
        <v>72</v>
      </c>
      <c r="AY413" s="235" t="s">
        <v>119</v>
      </c>
    </row>
    <row r="414" s="15" customFormat="1">
      <c r="A414" s="15"/>
      <c r="B414" s="246"/>
      <c r="C414" s="247"/>
      <c r="D414" s="226" t="s">
        <v>130</v>
      </c>
      <c r="E414" s="248" t="s">
        <v>19</v>
      </c>
      <c r="F414" s="249" t="s">
        <v>193</v>
      </c>
      <c r="G414" s="247"/>
      <c r="H414" s="250">
        <v>1805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6" t="s">
        <v>130</v>
      </c>
      <c r="AU414" s="256" t="s">
        <v>83</v>
      </c>
      <c r="AV414" s="15" t="s">
        <v>126</v>
      </c>
      <c r="AW414" s="15" t="s">
        <v>33</v>
      </c>
      <c r="AX414" s="15" t="s">
        <v>80</v>
      </c>
      <c r="AY414" s="256" t="s">
        <v>119</v>
      </c>
    </row>
    <row r="415" s="2" customFormat="1" ht="24.15" customHeight="1">
      <c r="A415" s="40"/>
      <c r="B415" s="41"/>
      <c r="C415" s="206" t="s">
        <v>543</v>
      </c>
      <c r="D415" s="206" t="s">
        <v>121</v>
      </c>
      <c r="E415" s="207" t="s">
        <v>544</v>
      </c>
      <c r="F415" s="208" t="s">
        <v>545</v>
      </c>
      <c r="G415" s="209" t="s">
        <v>124</v>
      </c>
      <c r="H415" s="210">
        <v>15</v>
      </c>
      <c r="I415" s="211"/>
      <c r="J415" s="212">
        <f>ROUND(I415*H415,2)</f>
        <v>0</v>
      </c>
      <c r="K415" s="208" t="s">
        <v>125</v>
      </c>
      <c r="L415" s="46"/>
      <c r="M415" s="213" t="s">
        <v>19</v>
      </c>
      <c r="N415" s="214" t="s">
        <v>43</v>
      </c>
      <c r="O415" s="86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126</v>
      </c>
      <c r="AT415" s="217" t="s">
        <v>121</v>
      </c>
      <c r="AU415" s="217" t="s">
        <v>83</v>
      </c>
      <c r="AY415" s="19" t="s">
        <v>119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80</v>
      </c>
      <c r="BK415" s="218">
        <f>ROUND(I415*H415,2)</f>
        <v>0</v>
      </c>
      <c r="BL415" s="19" t="s">
        <v>126</v>
      </c>
      <c r="BM415" s="217" t="s">
        <v>546</v>
      </c>
    </row>
    <row r="416" s="2" customFormat="1">
      <c r="A416" s="40"/>
      <c r="B416" s="41"/>
      <c r="C416" s="42"/>
      <c r="D416" s="219" t="s">
        <v>128</v>
      </c>
      <c r="E416" s="42"/>
      <c r="F416" s="220" t="s">
        <v>547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128</v>
      </c>
      <c r="AU416" s="19" t="s">
        <v>83</v>
      </c>
    </row>
    <row r="417" s="13" customFormat="1">
      <c r="A417" s="13"/>
      <c r="B417" s="224"/>
      <c r="C417" s="225"/>
      <c r="D417" s="226" t="s">
        <v>130</v>
      </c>
      <c r="E417" s="227" t="s">
        <v>19</v>
      </c>
      <c r="F417" s="228" t="s">
        <v>506</v>
      </c>
      <c r="G417" s="225"/>
      <c r="H417" s="229">
        <v>15</v>
      </c>
      <c r="I417" s="230"/>
      <c r="J417" s="225"/>
      <c r="K417" s="225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130</v>
      </c>
      <c r="AU417" s="235" t="s">
        <v>83</v>
      </c>
      <c r="AV417" s="13" t="s">
        <v>83</v>
      </c>
      <c r="AW417" s="13" t="s">
        <v>33</v>
      </c>
      <c r="AX417" s="13" t="s">
        <v>80</v>
      </c>
      <c r="AY417" s="235" t="s">
        <v>119</v>
      </c>
    </row>
    <row r="418" s="2" customFormat="1" ht="24.15" customHeight="1">
      <c r="A418" s="40"/>
      <c r="B418" s="41"/>
      <c r="C418" s="206" t="s">
        <v>548</v>
      </c>
      <c r="D418" s="206" t="s">
        <v>121</v>
      </c>
      <c r="E418" s="207" t="s">
        <v>549</v>
      </c>
      <c r="F418" s="208" t="s">
        <v>550</v>
      </c>
      <c r="G418" s="209" t="s">
        <v>124</v>
      </c>
      <c r="H418" s="210">
        <v>61</v>
      </c>
      <c r="I418" s="211"/>
      <c r="J418" s="212">
        <f>ROUND(I418*H418,2)</f>
        <v>0</v>
      </c>
      <c r="K418" s="208" t="s">
        <v>125</v>
      </c>
      <c r="L418" s="46"/>
      <c r="M418" s="213" t="s">
        <v>19</v>
      </c>
      <c r="N418" s="214" t="s">
        <v>43</v>
      </c>
      <c r="O418" s="86"/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126</v>
      </c>
      <c r="AT418" s="217" t="s">
        <v>121</v>
      </c>
      <c r="AU418" s="217" t="s">
        <v>83</v>
      </c>
      <c r="AY418" s="19" t="s">
        <v>119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80</v>
      </c>
      <c r="BK418" s="218">
        <f>ROUND(I418*H418,2)</f>
        <v>0</v>
      </c>
      <c r="BL418" s="19" t="s">
        <v>126</v>
      </c>
      <c r="BM418" s="217" t="s">
        <v>551</v>
      </c>
    </row>
    <row r="419" s="2" customFormat="1">
      <c r="A419" s="40"/>
      <c r="B419" s="41"/>
      <c r="C419" s="42"/>
      <c r="D419" s="219" t="s">
        <v>128</v>
      </c>
      <c r="E419" s="42"/>
      <c r="F419" s="220" t="s">
        <v>552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128</v>
      </c>
      <c r="AU419" s="19" t="s">
        <v>83</v>
      </c>
    </row>
    <row r="420" s="14" customFormat="1">
      <c r="A420" s="14"/>
      <c r="B420" s="236"/>
      <c r="C420" s="237"/>
      <c r="D420" s="226" t="s">
        <v>130</v>
      </c>
      <c r="E420" s="238" t="s">
        <v>19</v>
      </c>
      <c r="F420" s="239" t="s">
        <v>362</v>
      </c>
      <c r="G420" s="237"/>
      <c r="H420" s="238" t="s">
        <v>19</v>
      </c>
      <c r="I420" s="240"/>
      <c r="J420" s="237"/>
      <c r="K420" s="237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130</v>
      </c>
      <c r="AU420" s="245" t="s">
        <v>83</v>
      </c>
      <c r="AV420" s="14" t="s">
        <v>80</v>
      </c>
      <c r="AW420" s="14" t="s">
        <v>33</v>
      </c>
      <c r="AX420" s="14" t="s">
        <v>72</v>
      </c>
      <c r="AY420" s="245" t="s">
        <v>119</v>
      </c>
    </row>
    <row r="421" s="13" customFormat="1">
      <c r="A421" s="13"/>
      <c r="B421" s="224"/>
      <c r="C421" s="225"/>
      <c r="D421" s="226" t="s">
        <v>130</v>
      </c>
      <c r="E421" s="227" t="s">
        <v>19</v>
      </c>
      <c r="F421" s="228" t="s">
        <v>363</v>
      </c>
      <c r="G421" s="225"/>
      <c r="H421" s="229">
        <v>48</v>
      </c>
      <c r="I421" s="230"/>
      <c r="J421" s="225"/>
      <c r="K421" s="225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130</v>
      </c>
      <c r="AU421" s="235" t="s">
        <v>83</v>
      </c>
      <c r="AV421" s="13" t="s">
        <v>83</v>
      </c>
      <c r="AW421" s="13" t="s">
        <v>33</v>
      </c>
      <c r="AX421" s="13" t="s">
        <v>72</v>
      </c>
      <c r="AY421" s="235" t="s">
        <v>119</v>
      </c>
    </row>
    <row r="422" s="13" customFormat="1">
      <c r="A422" s="13"/>
      <c r="B422" s="224"/>
      <c r="C422" s="225"/>
      <c r="D422" s="226" t="s">
        <v>130</v>
      </c>
      <c r="E422" s="227" t="s">
        <v>19</v>
      </c>
      <c r="F422" s="228" t="s">
        <v>364</v>
      </c>
      <c r="G422" s="225"/>
      <c r="H422" s="229">
        <v>13</v>
      </c>
      <c r="I422" s="230"/>
      <c r="J422" s="225"/>
      <c r="K422" s="225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130</v>
      </c>
      <c r="AU422" s="235" t="s">
        <v>83</v>
      </c>
      <c r="AV422" s="13" t="s">
        <v>83</v>
      </c>
      <c r="AW422" s="13" t="s">
        <v>33</v>
      </c>
      <c r="AX422" s="13" t="s">
        <v>72</v>
      </c>
      <c r="AY422" s="235" t="s">
        <v>119</v>
      </c>
    </row>
    <row r="423" s="15" customFormat="1">
      <c r="A423" s="15"/>
      <c r="B423" s="246"/>
      <c r="C423" s="247"/>
      <c r="D423" s="226" t="s">
        <v>130</v>
      </c>
      <c r="E423" s="248" t="s">
        <v>19</v>
      </c>
      <c r="F423" s="249" t="s">
        <v>193</v>
      </c>
      <c r="G423" s="247"/>
      <c r="H423" s="250">
        <v>61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6" t="s">
        <v>130</v>
      </c>
      <c r="AU423" s="256" t="s">
        <v>83</v>
      </c>
      <c r="AV423" s="15" t="s">
        <v>126</v>
      </c>
      <c r="AW423" s="15" t="s">
        <v>33</v>
      </c>
      <c r="AX423" s="15" t="s">
        <v>80</v>
      </c>
      <c r="AY423" s="256" t="s">
        <v>119</v>
      </c>
    </row>
    <row r="424" s="2" customFormat="1" ht="37.8" customHeight="1">
      <c r="A424" s="40"/>
      <c r="B424" s="41"/>
      <c r="C424" s="206" t="s">
        <v>553</v>
      </c>
      <c r="D424" s="206" t="s">
        <v>121</v>
      </c>
      <c r="E424" s="207" t="s">
        <v>554</v>
      </c>
      <c r="F424" s="208" t="s">
        <v>555</v>
      </c>
      <c r="G424" s="209" t="s">
        <v>124</v>
      </c>
      <c r="H424" s="210">
        <v>30</v>
      </c>
      <c r="I424" s="211"/>
      <c r="J424" s="212">
        <f>ROUND(I424*H424,2)</f>
        <v>0</v>
      </c>
      <c r="K424" s="208" t="s">
        <v>125</v>
      </c>
      <c r="L424" s="46"/>
      <c r="M424" s="213" t="s">
        <v>19</v>
      </c>
      <c r="N424" s="214" t="s">
        <v>43</v>
      </c>
      <c r="O424" s="86"/>
      <c r="P424" s="215">
        <f>O424*H424</f>
        <v>0</v>
      </c>
      <c r="Q424" s="215">
        <v>0.089219999999999994</v>
      </c>
      <c r="R424" s="215">
        <f>Q424*H424</f>
        <v>2.6765999999999996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126</v>
      </c>
      <c r="AT424" s="217" t="s">
        <v>121</v>
      </c>
      <c r="AU424" s="217" t="s">
        <v>83</v>
      </c>
      <c r="AY424" s="19" t="s">
        <v>119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80</v>
      </c>
      <c r="BK424" s="218">
        <f>ROUND(I424*H424,2)</f>
        <v>0</v>
      </c>
      <c r="BL424" s="19" t="s">
        <v>126</v>
      </c>
      <c r="BM424" s="217" t="s">
        <v>556</v>
      </c>
    </row>
    <row r="425" s="2" customFormat="1">
      <c r="A425" s="40"/>
      <c r="B425" s="41"/>
      <c r="C425" s="42"/>
      <c r="D425" s="219" t="s">
        <v>128</v>
      </c>
      <c r="E425" s="42"/>
      <c r="F425" s="220" t="s">
        <v>557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128</v>
      </c>
      <c r="AU425" s="19" t="s">
        <v>83</v>
      </c>
    </row>
    <row r="426" s="13" customFormat="1">
      <c r="A426" s="13"/>
      <c r="B426" s="224"/>
      <c r="C426" s="225"/>
      <c r="D426" s="226" t="s">
        <v>130</v>
      </c>
      <c r="E426" s="227" t="s">
        <v>19</v>
      </c>
      <c r="F426" s="228" t="s">
        <v>558</v>
      </c>
      <c r="G426" s="225"/>
      <c r="H426" s="229">
        <v>30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130</v>
      </c>
      <c r="AU426" s="235" t="s">
        <v>83</v>
      </c>
      <c r="AV426" s="13" t="s">
        <v>83</v>
      </c>
      <c r="AW426" s="13" t="s">
        <v>33</v>
      </c>
      <c r="AX426" s="13" t="s">
        <v>80</v>
      </c>
      <c r="AY426" s="235" t="s">
        <v>119</v>
      </c>
    </row>
    <row r="427" s="2" customFormat="1" ht="16.5" customHeight="1">
      <c r="A427" s="40"/>
      <c r="B427" s="41"/>
      <c r="C427" s="257" t="s">
        <v>559</v>
      </c>
      <c r="D427" s="257" t="s">
        <v>319</v>
      </c>
      <c r="E427" s="258" t="s">
        <v>560</v>
      </c>
      <c r="F427" s="259" t="s">
        <v>561</v>
      </c>
      <c r="G427" s="260" t="s">
        <v>124</v>
      </c>
      <c r="H427" s="261">
        <v>30.899999999999999</v>
      </c>
      <c r="I427" s="262"/>
      <c r="J427" s="263">
        <f>ROUND(I427*H427,2)</f>
        <v>0</v>
      </c>
      <c r="K427" s="259" t="s">
        <v>125</v>
      </c>
      <c r="L427" s="264"/>
      <c r="M427" s="265" t="s">
        <v>19</v>
      </c>
      <c r="N427" s="266" t="s">
        <v>43</v>
      </c>
      <c r="O427" s="86"/>
      <c r="P427" s="215">
        <f>O427*H427</f>
        <v>0</v>
      </c>
      <c r="Q427" s="215">
        <v>0.113</v>
      </c>
      <c r="R427" s="215">
        <f>Q427*H427</f>
        <v>3.4916999999999998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166</v>
      </c>
      <c r="AT427" s="217" t="s">
        <v>319</v>
      </c>
      <c r="AU427" s="217" t="s">
        <v>83</v>
      </c>
      <c r="AY427" s="19" t="s">
        <v>119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80</v>
      </c>
      <c r="BK427" s="218">
        <f>ROUND(I427*H427,2)</f>
        <v>0</v>
      </c>
      <c r="BL427" s="19" t="s">
        <v>126</v>
      </c>
      <c r="BM427" s="217" t="s">
        <v>562</v>
      </c>
    </row>
    <row r="428" s="13" customFormat="1">
      <c r="A428" s="13"/>
      <c r="B428" s="224"/>
      <c r="C428" s="225"/>
      <c r="D428" s="226" t="s">
        <v>130</v>
      </c>
      <c r="E428" s="225"/>
      <c r="F428" s="228" t="s">
        <v>563</v>
      </c>
      <c r="G428" s="225"/>
      <c r="H428" s="229">
        <v>30.899999999999999</v>
      </c>
      <c r="I428" s="230"/>
      <c r="J428" s="225"/>
      <c r="K428" s="225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130</v>
      </c>
      <c r="AU428" s="235" t="s">
        <v>83</v>
      </c>
      <c r="AV428" s="13" t="s">
        <v>83</v>
      </c>
      <c r="AW428" s="13" t="s">
        <v>4</v>
      </c>
      <c r="AX428" s="13" t="s">
        <v>80</v>
      </c>
      <c r="AY428" s="235" t="s">
        <v>119</v>
      </c>
    </row>
    <row r="429" s="2" customFormat="1" ht="37.8" customHeight="1">
      <c r="A429" s="40"/>
      <c r="B429" s="41"/>
      <c r="C429" s="206" t="s">
        <v>564</v>
      </c>
      <c r="D429" s="206" t="s">
        <v>121</v>
      </c>
      <c r="E429" s="207" t="s">
        <v>565</v>
      </c>
      <c r="F429" s="208" t="s">
        <v>566</v>
      </c>
      <c r="G429" s="209" t="s">
        <v>124</v>
      </c>
      <c r="H429" s="210">
        <v>445</v>
      </c>
      <c r="I429" s="211"/>
      <c r="J429" s="212">
        <f>ROUND(I429*H429,2)</f>
        <v>0</v>
      </c>
      <c r="K429" s="208" t="s">
        <v>125</v>
      </c>
      <c r="L429" s="46"/>
      <c r="M429" s="213" t="s">
        <v>19</v>
      </c>
      <c r="N429" s="214" t="s">
        <v>43</v>
      </c>
      <c r="O429" s="86"/>
      <c r="P429" s="215">
        <f>O429*H429</f>
        <v>0</v>
      </c>
      <c r="Q429" s="215">
        <v>0.090620000000000006</v>
      </c>
      <c r="R429" s="215">
        <f>Q429*H429</f>
        <v>40.325900000000004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126</v>
      </c>
      <c r="AT429" s="217" t="s">
        <v>121</v>
      </c>
      <c r="AU429" s="217" t="s">
        <v>83</v>
      </c>
      <c r="AY429" s="19" t="s">
        <v>119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80</v>
      </c>
      <c r="BK429" s="218">
        <f>ROUND(I429*H429,2)</f>
        <v>0</v>
      </c>
      <c r="BL429" s="19" t="s">
        <v>126</v>
      </c>
      <c r="BM429" s="217" t="s">
        <v>567</v>
      </c>
    </row>
    <row r="430" s="2" customFormat="1">
      <c r="A430" s="40"/>
      <c r="B430" s="41"/>
      <c r="C430" s="42"/>
      <c r="D430" s="219" t="s">
        <v>128</v>
      </c>
      <c r="E430" s="42"/>
      <c r="F430" s="220" t="s">
        <v>568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128</v>
      </c>
      <c r="AU430" s="19" t="s">
        <v>83</v>
      </c>
    </row>
    <row r="431" s="14" customFormat="1">
      <c r="A431" s="14"/>
      <c r="B431" s="236"/>
      <c r="C431" s="237"/>
      <c r="D431" s="226" t="s">
        <v>130</v>
      </c>
      <c r="E431" s="238" t="s">
        <v>19</v>
      </c>
      <c r="F431" s="239" t="s">
        <v>217</v>
      </c>
      <c r="G431" s="237"/>
      <c r="H431" s="238" t="s">
        <v>19</v>
      </c>
      <c r="I431" s="240"/>
      <c r="J431" s="237"/>
      <c r="K431" s="237"/>
      <c r="L431" s="241"/>
      <c r="M431" s="242"/>
      <c r="N431" s="243"/>
      <c r="O431" s="243"/>
      <c r="P431" s="243"/>
      <c r="Q431" s="243"/>
      <c r="R431" s="243"/>
      <c r="S431" s="243"/>
      <c r="T431" s="24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5" t="s">
        <v>130</v>
      </c>
      <c r="AU431" s="245" t="s">
        <v>83</v>
      </c>
      <c r="AV431" s="14" t="s">
        <v>80</v>
      </c>
      <c r="AW431" s="14" t="s">
        <v>33</v>
      </c>
      <c r="AX431" s="14" t="s">
        <v>72</v>
      </c>
      <c r="AY431" s="245" t="s">
        <v>119</v>
      </c>
    </row>
    <row r="432" s="13" customFormat="1">
      <c r="A432" s="13"/>
      <c r="B432" s="224"/>
      <c r="C432" s="225"/>
      <c r="D432" s="226" t="s">
        <v>130</v>
      </c>
      <c r="E432" s="227" t="s">
        <v>19</v>
      </c>
      <c r="F432" s="228" t="s">
        <v>365</v>
      </c>
      <c r="G432" s="225"/>
      <c r="H432" s="229">
        <v>25</v>
      </c>
      <c r="I432" s="230"/>
      <c r="J432" s="225"/>
      <c r="K432" s="225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130</v>
      </c>
      <c r="AU432" s="235" t="s">
        <v>83</v>
      </c>
      <c r="AV432" s="13" t="s">
        <v>83</v>
      </c>
      <c r="AW432" s="13" t="s">
        <v>33</v>
      </c>
      <c r="AX432" s="13" t="s">
        <v>72</v>
      </c>
      <c r="AY432" s="235" t="s">
        <v>119</v>
      </c>
    </row>
    <row r="433" s="13" customFormat="1">
      <c r="A433" s="13"/>
      <c r="B433" s="224"/>
      <c r="C433" s="225"/>
      <c r="D433" s="226" t="s">
        <v>130</v>
      </c>
      <c r="E433" s="227" t="s">
        <v>19</v>
      </c>
      <c r="F433" s="228" t="s">
        <v>366</v>
      </c>
      <c r="G433" s="225"/>
      <c r="H433" s="229">
        <v>25</v>
      </c>
      <c r="I433" s="230"/>
      <c r="J433" s="225"/>
      <c r="K433" s="225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130</v>
      </c>
      <c r="AU433" s="235" t="s">
        <v>83</v>
      </c>
      <c r="AV433" s="13" t="s">
        <v>83</v>
      </c>
      <c r="AW433" s="13" t="s">
        <v>33</v>
      </c>
      <c r="AX433" s="13" t="s">
        <v>72</v>
      </c>
      <c r="AY433" s="235" t="s">
        <v>119</v>
      </c>
    </row>
    <row r="434" s="13" customFormat="1">
      <c r="A434" s="13"/>
      <c r="B434" s="224"/>
      <c r="C434" s="225"/>
      <c r="D434" s="226" t="s">
        <v>130</v>
      </c>
      <c r="E434" s="227" t="s">
        <v>19</v>
      </c>
      <c r="F434" s="228" t="s">
        <v>569</v>
      </c>
      <c r="G434" s="225"/>
      <c r="H434" s="229">
        <v>395</v>
      </c>
      <c r="I434" s="230"/>
      <c r="J434" s="225"/>
      <c r="K434" s="225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130</v>
      </c>
      <c r="AU434" s="235" t="s">
        <v>83</v>
      </c>
      <c r="AV434" s="13" t="s">
        <v>83</v>
      </c>
      <c r="AW434" s="13" t="s">
        <v>33</v>
      </c>
      <c r="AX434" s="13" t="s">
        <v>72</v>
      </c>
      <c r="AY434" s="235" t="s">
        <v>119</v>
      </c>
    </row>
    <row r="435" s="15" customFormat="1">
      <c r="A435" s="15"/>
      <c r="B435" s="246"/>
      <c r="C435" s="247"/>
      <c r="D435" s="226" t="s">
        <v>130</v>
      </c>
      <c r="E435" s="248" t="s">
        <v>19</v>
      </c>
      <c r="F435" s="249" t="s">
        <v>193</v>
      </c>
      <c r="G435" s="247"/>
      <c r="H435" s="250">
        <v>445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6" t="s">
        <v>130</v>
      </c>
      <c r="AU435" s="256" t="s">
        <v>83</v>
      </c>
      <c r="AV435" s="15" t="s">
        <v>126</v>
      </c>
      <c r="AW435" s="15" t="s">
        <v>33</v>
      </c>
      <c r="AX435" s="15" t="s">
        <v>80</v>
      </c>
      <c r="AY435" s="256" t="s">
        <v>119</v>
      </c>
    </row>
    <row r="436" s="2" customFormat="1" ht="16.5" customHeight="1">
      <c r="A436" s="40"/>
      <c r="B436" s="41"/>
      <c r="C436" s="257" t="s">
        <v>570</v>
      </c>
      <c r="D436" s="257" t="s">
        <v>319</v>
      </c>
      <c r="E436" s="258" t="s">
        <v>571</v>
      </c>
      <c r="F436" s="259" t="s">
        <v>572</v>
      </c>
      <c r="G436" s="260" t="s">
        <v>124</v>
      </c>
      <c r="H436" s="261">
        <v>458.35000000000002</v>
      </c>
      <c r="I436" s="262"/>
      <c r="J436" s="263">
        <f>ROUND(I436*H436,2)</f>
        <v>0</v>
      </c>
      <c r="K436" s="259" t="s">
        <v>125</v>
      </c>
      <c r="L436" s="264"/>
      <c r="M436" s="265" t="s">
        <v>19</v>
      </c>
      <c r="N436" s="266" t="s">
        <v>43</v>
      </c>
      <c r="O436" s="86"/>
      <c r="P436" s="215">
        <f>O436*H436</f>
        <v>0</v>
      </c>
      <c r="Q436" s="215">
        <v>0.152</v>
      </c>
      <c r="R436" s="215">
        <f>Q436*H436</f>
        <v>69.669200000000004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166</v>
      </c>
      <c r="AT436" s="217" t="s">
        <v>319</v>
      </c>
      <c r="AU436" s="217" t="s">
        <v>83</v>
      </c>
      <c r="AY436" s="19" t="s">
        <v>119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80</v>
      </c>
      <c r="BK436" s="218">
        <f>ROUND(I436*H436,2)</f>
        <v>0</v>
      </c>
      <c r="BL436" s="19" t="s">
        <v>126</v>
      </c>
      <c r="BM436" s="217" t="s">
        <v>573</v>
      </c>
    </row>
    <row r="437" s="13" customFormat="1">
      <c r="A437" s="13"/>
      <c r="B437" s="224"/>
      <c r="C437" s="225"/>
      <c r="D437" s="226" t="s">
        <v>130</v>
      </c>
      <c r="E437" s="225"/>
      <c r="F437" s="228" t="s">
        <v>574</v>
      </c>
      <c r="G437" s="225"/>
      <c r="H437" s="229">
        <v>458.35000000000002</v>
      </c>
      <c r="I437" s="230"/>
      <c r="J437" s="225"/>
      <c r="K437" s="225"/>
      <c r="L437" s="231"/>
      <c r="M437" s="232"/>
      <c r="N437" s="233"/>
      <c r="O437" s="233"/>
      <c r="P437" s="233"/>
      <c r="Q437" s="233"/>
      <c r="R437" s="233"/>
      <c r="S437" s="233"/>
      <c r="T437" s="23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5" t="s">
        <v>130</v>
      </c>
      <c r="AU437" s="235" t="s">
        <v>83</v>
      </c>
      <c r="AV437" s="13" t="s">
        <v>83</v>
      </c>
      <c r="AW437" s="13" t="s">
        <v>4</v>
      </c>
      <c r="AX437" s="13" t="s">
        <v>80</v>
      </c>
      <c r="AY437" s="235" t="s">
        <v>119</v>
      </c>
    </row>
    <row r="438" s="2" customFormat="1" ht="37.8" customHeight="1">
      <c r="A438" s="40"/>
      <c r="B438" s="41"/>
      <c r="C438" s="206" t="s">
        <v>575</v>
      </c>
      <c r="D438" s="206" t="s">
        <v>121</v>
      </c>
      <c r="E438" s="207" t="s">
        <v>576</v>
      </c>
      <c r="F438" s="208" t="s">
        <v>577</v>
      </c>
      <c r="G438" s="209" t="s">
        <v>124</v>
      </c>
      <c r="H438" s="210">
        <v>407</v>
      </c>
      <c r="I438" s="211"/>
      <c r="J438" s="212">
        <f>ROUND(I438*H438,2)</f>
        <v>0</v>
      </c>
      <c r="K438" s="208" t="s">
        <v>125</v>
      </c>
      <c r="L438" s="46"/>
      <c r="M438" s="213" t="s">
        <v>19</v>
      </c>
      <c r="N438" s="214" t="s">
        <v>43</v>
      </c>
      <c r="O438" s="86"/>
      <c r="P438" s="215">
        <f>O438*H438</f>
        <v>0</v>
      </c>
      <c r="Q438" s="215">
        <v>0.098000000000000004</v>
      </c>
      <c r="R438" s="215">
        <f>Q438*H438</f>
        <v>39.886000000000003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126</v>
      </c>
      <c r="AT438" s="217" t="s">
        <v>121</v>
      </c>
      <c r="AU438" s="217" t="s">
        <v>83</v>
      </c>
      <c r="AY438" s="19" t="s">
        <v>119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80</v>
      </c>
      <c r="BK438" s="218">
        <f>ROUND(I438*H438,2)</f>
        <v>0</v>
      </c>
      <c r="BL438" s="19" t="s">
        <v>126</v>
      </c>
      <c r="BM438" s="217" t="s">
        <v>578</v>
      </c>
    </row>
    <row r="439" s="2" customFormat="1">
      <c r="A439" s="40"/>
      <c r="B439" s="41"/>
      <c r="C439" s="42"/>
      <c r="D439" s="219" t="s">
        <v>128</v>
      </c>
      <c r="E439" s="42"/>
      <c r="F439" s="220" t="s">
        <v>579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128</v>
      </c>
      <c r="AU439" s="19" t="s">
        <v>83</v>
      </c>
    </row>
    <row r="440" s="14" customFormat="1">
      <c r="A440" s="14"/>
      <c r="B440" s="236"/>
      <c r="C440" s="237"/>
      <c r="D440" s="226" t="s">
        <v>130</v>
      </c>
      <c r="E440" s="238" t="s">
        <v>19</v>
      </c>
      <c r="F440" s="239" t="s">
        <v>220</v>
      </c>
      <c r="G440" s="237"/>
      <c r="H440" s="238" t="s">
        <v>19</v>
      </c>
      <c r="I440" s="240"/>
      <c r="J440" s="237"/>
      <c r="K440" s="237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130</v>
      </c>
      <c r="AU440" s="245" t="s">
        <v>83</v>
      </c>
      <c r="AV440" s="14" t="s">
        <v>80</v>
      </c>
      <c r="AW440" s="14" t="s">
        <v>33</v>
      </c>
      <c r="AX440" s="14" t="s">
        <v>72</v>
      </c>
      <c r="AY440" s="245" t="s">
        <v>119</v>
      </c>
    </row>
    <row r="441" s="13" customFormat="1">
      <c r="A441" s="13"/>
      <c r="B441" s="224"/>
      <c r="C441" s="225"/>
      <c r="D441" s="226" t="s">
        <v>130</v>
      </c>
      <c r="E441" s="227" t="s">
        <v>19</v>
      </c>
      <c r="F441" s="228" t="s">
        <v>367</v>
      </c>
      <c r="G441" s="225"/>
      <c r="H441" s="229">
        <v>37</v>
      </c>
      <c r="I441" s="230"/>
      <c r="J441" s="225"/>
      <c r="K441" s="225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130</v>
      </c>
      <c r="AU441" s="235" t="s">
        <v>83</v>
      </c>
      <c r="AV441" s="13" t="s">
        <v>83</v>
      </c>
      <c r="AW441" s="13" t="s">
        <v>33</v>
      </c>
      <c r="AX441" s="13" t="s">
        <v>72</v>
      </c>
      <c r="AY441" s="235" t="s">
        <v>119</v>
      </c>
    </row>
    <row r="442" s="13" customFormat="1">
      <c r="A442" s="13"/>
      <c r="B442" s="224"/>
      <c r="C442" s="225"/>
      <c r="D442" s="226" t="s">
        <v>130</v>
      </c>
      <c r="E442" s="227" t="s">
        <v>19</v>
      </c>
      <c r="F442" s="228" t="s">
        <v>368</v>
      </c>
      <c r="G442" s="225"/>
      <c r="H442" s="229">
        <v>37</v>
      </c>
      <c r="I442" s="230"/>
      <c r="J442" s="225"/>
      <c r="K442" s="225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130</v>
      </c>
      <c r="AU442" s="235" t="s">
        <v>83</v>
      </c>
      <c r="AV442" s="13" t="s">
        <v>83</v>
      </c>
      <c r="AW442" s="13" t="s">
        <v>33</v>
      </c>
      <c r="AX442" s="13" t="s">
        <v>72</v>
      </c>
      <c r="AY442" s="235" t="s">
        <v>119</v>
      </c>
    </row>
    <row r="443" s="13" customFormat="1">
      <c r="A443" s="13"/>
      <c r="B443" s="224"/>
      <c r="C443" s="225"/>
      <c r="D443" s="226" t="s">
        <v>130</v>
      </c>
      <c r="E443" s="227" t="s">
        <v>19</v>
      </c>
      <c r="F443" s="228" t="s">
        <v>369</v>
      </c>
      <c r="G443" s="225"/>
      <c r="H443" s="229">
        <v>37</v>
      </c>
      <c r="I443" s="230"/>
      <c r="J443" s="225"/>
      <c r="K443" s="225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130</v>
      </c>
      <c r="AU443" s="235" t="s">
        <v>83</v>
      </c>
      <c r="AV443" s="13" t="s">
        <v>83</v>
      </c>
      <c r="AW443" s="13" t="s">
        <v>33</v>
      </c>
      <c r="AX443" s="13" t="s">
        <v>72</v>
      </c>
      <c r="AY443" s="235" t="s">
        <v>119</v>
      </c>
    </row>
    <row r="444" s="13" customFormat="1">
      <c r="A444" s="13"/>
      <c r="B444" s="224"/>
      <c r="C444" s="225"/>
      <c r="D444" s="226" t="s">
        <v>130</v>
      </c>
      <c r="E444" s="227" t="s">
        <v>19</v>
      </c>
      <c r="F444" s="228" t="s">
        <v>370</v>
      </c>
      <c r="G444" s="225"/>
      <c r="H444" s="229">
        <v>37</v>
      </c>
      <c r="I444" s="230"/>
      <c r="J444" s="225"/>
      <c r="K444" s="225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130</v>
      </c>
      <c r="AU444" s="235" t="s">
        <v>83</v>
      </c>
      <c r="AV444" s="13" t="s">
        <v>83</v>
      </c>
      <c r="AW444" s="13" t="s">
        <v>33</v>
      </c>
      <c r="AX444" s="13" t="s">
        <v>72</v>
      </c>
      <c r="AY444" s="235" t="s">
        <v>119</v>
      </c>
    </row>
    <row r="445" s="13" customFormat="1">
      <c r="A445" s="13"/>
      <c r="B445" s="224"/>
      <c r="C445" s="225"/>
      <c r="D445" s="226" t="s">
        <v>130</v>
      </c>
      <c r="E445" s="227" t="s">
        <v>19</v>
      </c>
      <c r="F445" s="228" t="s">
        <v>371</v>
      </c>
      <c r="G445" s="225"/>
      <c r="H445" s="229">
        <v>37</v>
      </c>
      <c r="I445" s="230"/>
      <c r="J445" s="225"/>
      <c r="K445" s="225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130</v>
      </c>
      <c r="AU445" s="235" t="s">
        <v>83</v>
      </c>
      <c r="AV445" s="13" t="s">
        <v>83</v>
      </c>
      <c r="AW445" s="13" t="s">
        <v>33</v>
      </c>
      <c r="AX445" s="13" t="s">
        <v>72</v>
      </c>
      <c r="AY445" s="235" t="s">
        <v>119</v>
      </c>
    </row>
    <row r="446" s="13" customFormat="1">
      <c r="A446" s="13"/>
      <c r="B446" s="224"/>
      <c r="C446" s="225"/>
      <c r="D446" s="226" t="s">
        <v>130</v>
      </c>
      <c r="E446" s="227" t="s">
        <v>19</v>
      </c>
      <c r="F446" s="228" t="s">
        <v>372</v>
      </c>
      <c r="G446" s="225"/>
      <c r="H446" s="229">
        <v>37</v>
      </c>
      <c r="I446" s="230"/>
      <c r="J446" s="225"/>
      <c r="K446" s="225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130</v>
      </c>
      <c r="AU446" s="235" t="s">
        <v>83</v>
      </c>
      <c r="AV446" s="13" t="s">
        <v>83</v>
      </c>
      <c r="AW446" s="13" t="s">
        <v>33</v>
      </c>
      <c r="AX446" s="13" t="s">
        <v>72</v>
      </c>
      <c r="AY446" s="235" t="s">
        <v>119</v>
      </c>
    </row>
    <row r="447" s="13" customFormat="1">
      <c r="A447" s="13"/>
      <c r="B447" s="224"/>
      <c r="C447" s="225"/>
      <c r="D447" s="226" t="s">
        <v>130</v>
      </c>
      <c r="E447" s="227" t="s">
        <v>19</v>
      </c>
      <c r="F447" s="228" t="s">
        <v>373</v>
      </c>
      <c r="G447" s="225"/>
      <c r="H447" s="229">
        <v>37</v>
      </c>
      <c r="I447" s="230"/>
      <c r="J447" s="225"/>
      <c r="K447" s="225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130</v>
      </c>
      <c r="AU447" s="235" t="s">
        <v>83</v>
      </c>
      <c r="AV447" s="13" t="s">
        <v>83</v>
      </c>
      <c r="AW447" s="13" t="s">
        <v>33</v>
      </c>
      <c r="AX447" s="13" t="s">
        <v>72</v>
      </c>
      <c r="AY447" s="235" t="s">
        <v>119</v>
      </c>
    </row>
    <row r="448" s="13" customFormat="1">
      <c r="A448" s="13"/>
      <c r="B448" s="224"/>
      <c r="C448" s="225"/>
      <c r="D448" s="226" t="s">
        <v>130</v>
      </c>
      <c r="E448" s="227" t="s">
        <v>19</v>
      </c>
      <c r="F448" s="228" t="s">
        <v>374</v>
      </c>
      <c r="G448" s="225"/>
      <c r="H448" s="229">
        <v>37</v>
      </c>
      <c r="I448" s="230"/>
      <c r="J448" s="225"/>
      <c r="K448" s="225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130</v>
      </c>
      <c r="AU448" s="235" t="s">
        <v>83</v>
      </c>
      <c r="AV448" s="13" t="s">
        <v>83</v>
      </c>
      <c r="AW448" s="13" t="s">
        <v>33</v>
      </c>
      <c r="AX448" s="13" t="s">
        <v>72</v>
      </c>
      <c r="AY448" s="235" t="s">
        <v>119</v>
      </c>
    </row>
    <row r="449" s="13" customFormat="1">
      <c r="A449" s="13"/>
      <c r="B449" s="224"/>
      <c r="C449" s="225"/>
      <c r="D449" s="226" t="s">
        <v>130</v>
      </c>
      <c r="E449" s="227" t="s">
        <v>19</v>
      </c>
      <c r="F449" s="228" t="s">
        <v>375</v>
      </c>
      <c r="G449" s="225"/>
      <c r="H449" s="229">
        <v>37</v>
      </c>
      <c r="I449" s="230"/>
      <c r="J449" s="225"/>
      <c r="K449" s="225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130</v>
      </c>
      <c r="AU449" s="235" t="s">
        <v>83</v>
      </c>
      <c r="AV449" s="13" t="s">
        <v>83</v>
      </c>
      <c r="AW449" s="13" t="s">
        <v>33</v>
      </c>
      <c r="AX449" s="13" t="s">
        <v>72</v>
      </c>
      <c r="AY449" s="235" t="s">
        <v>119</v>
      </c>
    </row>
    <row r="450" s="13" customFormat="1">
      <c r="A450" s="13"/>
      <c r="B450" s="224"/>
      <c r="C450" s="225"/>
      <c r="D450" s="226" t="s">
        <v>130</v>
      </c>
      <c r="E450" s="227" t="s">
        <v>19</v>
      </c>
      <c r="F450" s="228" t="s">
        <v>376</v>
      </c>
      <c r="G450" s="225"/>
      <c r="H450" s="229">
        <v>37</v>
      </c>
      <c r="I450" s="230"/>
      <c r="J450" s="225"/>
      <c r="K450" s="225"/>
      <c r="L450" s="231"/>
      <c r="M450" s="232"/>
      <c r="N450" s="233"/>
      <c r="O450" s="233"/>
      <c r="P450" s="233"/>
      <c r="Q450" s="233"/>
      <c r="R450" s="233"/>
      <c r="S450" s="233"/>
      <c r="T450" s="23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5" t="s">
        <v>130</v>
      </c>
      <c r="AU450" s="235" t="s">
        <v>83</v>
      </c>
      <c r="AV450" s="13" t="s">
        <v>83</v>
      </c>
      <c r="AW450" s="13" t="s">
        <v>33</v>
      </c>
      <c r="AX450" s="13" t="s">
        <v>72</v>
      </c>
      <c r="AY450" s="235" t="s">
        <v>119</v>
      </c>
    </row>
    <row r="451" s="13" customFormat="1">
      <c r="A451" s="13"/>
      <c r="B451" s="224"/>
      <c r="C451" s="225"/>
      <c r="D451" s="226" t="s">
        <v>130</v>
      </c>
      <c r="E451" s="227" t="s">
        <v>19</v>
      </c>
      <c r="F451" s="228" t="s">
        <v>377</v>
      </c>
      <c r="G451" s="225"/>
      <c r="H451" s="229">
        <v>37</v>
      </c>
      <c r="I451" s="230"/>
      <c r="J451" s="225"/>
      <c r="K451" s="225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130</v>
      </c>
      <c r="AU451" s="235" t="s">
        <v>83</v>
      </c>
      <c r="AV451" s="13" t="s">
        <v>83</v>
      </c>
      <c r="AW451" s="13" t="s">
        <v>33</v>
      </c>
      <c r="AX451" s="13" t="s">
        <v>72</v>
      </c>
      <c r="AY451" s="235" t="s">
        <v>119</v>
      </c>
    </row>
    <row r="452" s="15" customFormat="1">
      <c r="A452" s="15"/>
      <c r="B452" s="246"/>
      <c r="C452" s="247"/>
      <c r="D452" s="226" t="s">
        <v>130</v>
      </c>
      <c r="E452" s="248" t="s">
        <v>19</v>
      </c>
      <c r="F452" s="249" t="s">
        <v>193</v>
      </c>
      <c r="G452" s="247"/>
      <c r="H452" s="250">
        <v>407</v>
      </c>
      <c r="I452" s="251"/>
      <c r="J452" s="247"/>
      <c r="K452" s="247"/>
      <c r="L452" s="252"/>
      <c r="M452" s="253"/>
      <c r="N452" s="254"/>
      <c r="O452" s="254"/>
      <c r="P452" s="254"/>
      <c r="Q452" s="254"/>
      <c r="R452" s="254"/>
      <c r="S452" s="254"/>
      <c r="T452" s="25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6" t="s">
        <v>130</v>
      </c>
      <c r="AU452" s="256" t="s">
        <v>83</v>
      </c>
      <c r="AV452" s="15" t="s">
        <v>126</v>
      </c>
      <c r="AW452" s="15" t="s">
        <v>33</v>
      </c>
      <c r="AX452" s="15" t="s">
        <v>80</v>
      </c>
      <c r="AY452" s="256" t="s">
        <v>119</v>
      </c>
    </row>
    <row r="453" s="2" customFormat="1" ht="16.5" customHeight="1">
      <c r="A453" s="40"/>
      <c r="B453" s="41"/>
      <c r="C453" s="257" t="s">
        <v>580</v>
      </c>
      <c r="D453" s="257" t="s">
        <v>319</v>
      </c>
      <c r="E453" s="258" t="s">
        <v>581</v>
      </c>
      <c r="F453" s="259" t="s">
        <v>582</v>
      </c>
      <c r="G453" s="260" t="s">
        <v>124</v>
      </c>
      <c r="H453" s="261">
        <v>415.08999999999998</v>
      </c>
      <c r="I453" s="262"/>
      <c r="J453" s="263">
        <f>ROUND(I453*H453,2)</f>
        <v>0</v>
      </c>
      <c r="K453" s="259" t="s">
        <v>125</v>
      </c>
      <c r="L453" s="264"/>
      <c r="M453" s="265" t="s">
        <v>19</v>
      </c>
      <c r="N453" s="266" t="s">
        <v>43</v>
      </c>
      <c r="O453" s="86"/>
      <c r="P453" s="215">
        <f>O453*H453</f>
        <v>0</v>
      </c>
      <c r="Q453" s="215">
        <v>0.14499999999999999</v>
      </c>
      <c r="R453" s="215">
        <f>Q453*H453</f>
        <v>60.18804999999999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166</v>
      </c>
      <c r="AT453" s="217" t="s">
        <v>319</v>
      </c>
      <c r="AU453" s="217" t="s">
        <v>83</v>
      </c>
      <c r="AY453" s="19" t="s">
        <v>119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80</v>
      </c>
      <c r="BK453" s="218">
        <f>ROUND(I453*H453,2)</f>
        <v>0</v>
      </c>
      <c r="BL453" s="19" t="s">
        <v>126</v>
      </c>
      <c r="BM453" s="217" t="s">
        <v>583</v>
      </c>
    </row>
    <row r="454" s="13" customFormat="1">
      <c r="A454" s="13"/>
      <c r="B454" s="224"/>
      <c r="C454" s="225"/>
      <c r="D454" s="226" t="s">
        <v>130</v>
      </c>
      <c r="E454" s="227" t="s">
        <v>19</v>
      </c>
      <c r="F454" s="228" t="s">
        <v>584</v>
      </c>
      <c r="G454" s="225"/>
      <c r="H454" s="229">
        <v>403</v>
      </c>
      <c r="I454" s="230"/>
      <c r="J454" s="225"/>
      <c r="K454" s="225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130</v>
      </c>
      <c r="AU454" s="235" t="s">
        <v>83</v>
      </c>
      <c r="AV454" s="13" t="s">
        <v>83</v>
      </c>
      <c r="AW454" s="13" t="s">
        <v>33</v>
      </c>
      <c r="AX454" s="13" t="s">
        <v>80</v>
      </c>
      <c r="AY454" s="235" t="s">
        <v>119</v>
      </c>
    </row>
    <row r="455" s="13" customFormat="1">
      <c r="A455" s="13"/>
      <c r="B455" s="224"/>
      <c r="C455" s="225"/>
      <c r="D455" s="226" t="s">
        <v>130</v>
      </c>
      <c r="E455" s="225"/>
      <c r="F455" s="228" t="s">
        <v>585</v>
      </c>
      <c r="G455" s="225"/>
      <c r="H455" s="229">
        <v>415.08999999999998</v>
      </c>
      <c r="I455" s="230"/>
      <c r="J455" s="225"/>
      <c r="K455" s="225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130</v>
      </c>
      <c r="AU455" s="235" t="s">
        <v>83</v>
      </c>
      <c r="AV455" s="13" t="s">
        <v>83</v>
      </c>
      <c r="AW455" s="13" t="s">
        <v>4</v>
      </c>
      <c r="AX455" s="13" t="s">
        <v>80</v>
      </c>
      <c r="AY455" s="235" t="s">
        <v>119</v>
      </c>
    </row>
    <row r="456" s="2" customFormat="1" ht="16.5" customHeight="1">
      <c r="A456" s="40"/>
      <c r="B456" s="41"/>
      <c r="C456" s="257" t="s">
        <v>586</v>
      </c>
      <c r="D456" s="257" t="s">
        <v>319</v>
      </c>
      <c r="E456" s="258" t="s">
        <v>587</v>
      </c>
      <c r="F456" s="259" t="s">
        <v>588</v>
      </c>
      <c r="G456" s="260" t="s">
        <v>124</v>
      </c>
      <c r="H456" s="261">
        <v>4.1200000000000001</v>
      </c>
      <c r="I456" s="262"/>
      <c r="J456" s="263">
        <f>ROUND(I456*H456,2)</f>
        <v>0</v>
      </c>
      <c r="K456" s="259" t="s">
        <v>125</v>
      </c>
      <c r="L456" s="264"/>
      <c r="M456" s="265" t="s">
        <v>19</v>
      </c>
      <c r="N456" s="266" t="s">
        <v>43</v>
      </c>
      <c r="O456" s="86"/>
      <c r="P456" s="215">
        <f>O456*H456</f>
        <v>0</v>
      </c>
      <c r="Q456" s="215">
        <v>0.14499999999999999</v>
      </c>
      <c r="R456" s="215">
        <f>Q456*H456</f>
        <v>0.59739999999999993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166</v>
      </c>
      <c r="AT456" s="217" t="s">
        <v>319</v>
      </c>
      <c r="AU456" s="217" t="s">
        <v>83</v>
      </c>
      <c r="AY456" s="19" t="s">
        <v>119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80</v>
      </c>
      <c r="BK456" s="218">
        <f>ROUND(I456*H456,2)</f>
        <v>0</v>
      </c>
      <c r="BL456" s="19" t="s">
        <v>126</v>
      </c>
      <c r="BM456" s="217" t="s">
        <v>589</v>
      </c>
    </row>
    <row r="457" s="14" customFormat="1">
      <c r="A457" s="14"/>
      <c r="B457" s="236"/>
      <c r="C457" s="237"/>
      <c r="D457" s="226" t="s">
        <v>130</v>
      </c>
      <c r="E457" s="238" t="s">
        <v>19</v>
      </c>
      <c r="F457" s="239" t="s">
        <v>590</v>
      </c>
      <c r="G457" s="237"/>
      <c r="H457" s="238" t="s">
        <v>19</v>
      </c>
      <c r="I457" s="240"/>
      <c r="J457" s="237"/>
      <c r="K457" s="237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130</v>
      </c>
      <c r="AU457" s="245" t="s">
        <v>83</v>
      </c>
      <c r="AV457" s="14" t="s">
        <v>80</v>
      </c>
      <c r="AW457" s="14" t="s">
        <v>33</v>
      </c>
      <c r="AX457" s="14" t="s">
        <v>72</v>
      </c>
      <c r="AY457" s="245" t="s">
        <v>119</v>
      </c>
    </row>
    <row r="458" s="13" customFormat="1">
      <c r="A458" s="13"/>
      <c r="B458" s="224"/>
      <c r="C458" s="225"/>
      <c r="D458" s="226" t="s">
        <v>130</v>
      </c>
      <c r="E458" s="227" t="s">
        <v>19</v>
      </c>
      <c r="F458" s="228" t="s">
        <v>591</v>
      </c>
      <c r="G458" s="225"/>
      <c r="H458" s="229">
        <v>4</v>
      </c>
      <c r="I458" s="230"/>
      <c r="J458" s="225"/>
      <c r="K458" s="225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130</v>
      </c>
      <c r="AU458" s="235" t="s">
        <v>83</v>
      </c>
      <c r="AV458" s="13" t="s">
        <v>83</v>
      </c>
      <c r="AW458" s="13" t="s">
        <v>33</v>
      </c>
      <c r="AX458" s="13" t="s">
        <v>80</v>
      </c>
      <c r="AY458" s="235" t="s">
        <v>119</v>
      </c>
    </row>
    <row r="459" s="13" customFormat="1">
      <c r="A459" s="13"/>
      <c r="B459" s="224"/>
      <c r="C459" s="225"/>
      <c r="D459" s="226" t="s">
        <v>130</v>
      </c>
      <c r="E459" s="225"/>
      <c r="F459" s="228" t="s">
        <v>592</v>
      </c>
      <c r="G459" s="225"/>
      <c r="H459" s="229">
        <v>4.1200000000000001</v>
      </c>
      <c r="I459" s="230"/>
      <c r="J459" s="225"/>
      <c r="K459" s="225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130</v>
      </c>
      <c r="AU459" s="235" t="s">
        <v>83</v>
      </c>
      <c r="AV459" s="13" t="s">
        <v>83</v>
      </c>
      <c r="AW459" s="13" t="s">
        <v>4</v>
      </c>
      <c r="AX459" s="13" t="s">
        <v>80</v>
      </c>
      <c r="AY459" s="235" t="s">
        <v>119</v>
      </c>
    </row>
    <row r="460" s="2" customFormat="1" ht="16.5" customHeight="1">
      <c r="A460" s="40"/>
      <c r="B460" s="41"/>
      <c r="C460" s="257" t="s">
        <v>593</v>
      </c>
      <c r="D460" s="257" t="s">
        <v>319</v>
      </c>
      <c r="E460" s="258" t="s">
        <v>594</v>
      </c>
      <c r="F460" s="259" t="s">
        <v>595</v>
      </c>
      <c r="G460" s="260" t="s">
        <v>322</v>
      </c>
      <c r="H460" s="261">
        <v>12.5</v>
      </c>
      <c r="I460" s="262"/>
      <c r="J460" s="263">
        <f>ROUND(I460*H460,2)</f>
        <v>0</v>
      </c>
      <c r="K460" s="259" t="s">
        <v>125</v>
      </c>
      <c r="L460" s="264"/>
      <c r="M460" s="265" t="s">
        <v>19</v>
      </c>
      <c r="N460" s="266" t="s">
        <v>43</v>
      </c>
      <c r="O460" s="86"/>
      <c r="P460" s="215">
        <f>O460*H460</f>
        <v>0</v>
      </c>
      <c r="Q460" s="215">
        <v>1</v>
      </c>
      <c r="R460" s="215">
        <f>Q460*H460</f>
        <v>12.5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166</v>
      </c>
      <c r="AT460" s="217" t="s">
        <v>319</v>
      </c>
      <c r="AU460" s="217" t="s">
        <v>83</v>
      </c>
      <c r="AY460" s="19" t="s">
        <v>119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80</v>
      </c>
      <c r="BK460" s="218">
        <f>ROUND(I460*H460,2)</f>
        <v>0</v>
      </c>
      <c r="BL460" s="19" t="s">
        <v>126</v>
      </c>
      <c r="BM460" s="217" t="s">
        <v>596</v>
      </c>
    </row>
    <row r="461" s="2" customFormat="1" ht="37.8" customHeight="1">
      <c r="A461" s="40"/>
      <c r="B461" s="41"/>
      <c r="C461" s="206" t="s">
        <v>597</v>
      </c>
      <c r="D461" s="206" t="s">
        <v>121</v>
      </c>
      <c r="E461" s="207" t="s">
        <v>598</v>
      </c>
      <c r="F461" s="208" t="s">
        <v>599</v>
      </c>
      <c r="G461" s="209" t="s">
        <v>124</v>
      </c>
      <c r="H461" s="210">
        <v>13</v>
      </c>
      <c r="I461" s="211"/>
      <c r="J461" s="212">
        <f>ROUND(I461*H461,2)</f>
        <v>0</v>
      </c>
      <c r="K461" s="208" t="s">
        <v>125</v>
      </c>
      <c r="L461" s="46"/>
      <c r="M461" s="213" t="s">
        <v>19</v>
      </c>
      <c r="N461" s="214" t="s">
        <v>43</v>
      </c>
      <c r="O461" s="86"/>
      <c r="P461" s="215">
        <f>O461*H461</f>
        <v>0</v>
      </c>
      <c r="Q461" s="215">
        <v>0.14610000000000001</v>
      </c>
      <c r="R461" s="215">
        <f>Q461*H461</f>
        <v>1.8993000000000002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126</v>
      </c>
      <c r="AT461" s="217" t="s">
        <v>121</v>
      </c>
      <c r="AU461" s="217" t="s">
        <v>83</v>
      </c>
      <c r="AY461" s="19" t="s">
        <v>119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9" t="s">
        <v>80</v>
      </c>
      <c r="BK461" s="218">
        <f>ROUND(I461*H461,2)</f>
        <v>0</v>
      </c>
      <c r="BL461" s="19" t="s">
        <v>126</v>
      </c>
      <c r="BM461" s="217" t="s">
        <v>600</v>
      </c>
    </row>
    <row r="462" s="2" customFormat="1">
      <c r="A462" s="40"/>
      <c r="B462" s="41"/>
      <c r="C462" s="42"/>
      <c r="D462" s="219" t="s">
        <v>128</v>
      </c>
      <c r="E462" s="42"/>
      <c r="F462" s="220" t="s">
        <v>601</v>
      </c>
      <c r="G462" s="42"/>
      <c r="H462" s="42"/>
      <c r="I462" s="221"/>
      <c r="J462" s="42"/>
      <c r="K462" s="42"/>
      <c r="L462" s="46"/>
      <c r="M462" s="222"/>
      <c r="N462" s="22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128</v>
      </c>
      <c r="AU462" s="19" t="s">
        <v>83</v>
      </c>
    </row>
    <row r="463" s="13" customFormat="1">
      <c r="A463" s="13"/>
      <c r="B463" s="224"/>
      <c r="C463" s="225"/>
      <c r="D463" s="226" t="s">
        <v>130</v>
      </c>
      <c r="E463" s="227" t="s">
        <v>19</v>
      </c>
      <c r="F463" s="228" t="s">
        <v>382</v>
      </c>
      <c r="G463" s="225"/>
      <c r="H463" s="229">
        <v>13</v>
      </c>
      <c r="I463" s="230"/>
      <c r="J463" s="225"/>
      <c r="K463" s="225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130</v>
      </c>
      <c r="AU463" s="235" t="s">
        <v>83</v>
      </c>
      <c r="AV463" s="13" t="s">
        <v>83</v>
      </c>
      <c r="AW463" s="13" t="s">
        <v>33</v>
      </c>
      <c r="AX463" s="13" t="s">
        <v>80</v>
      </c>
      <c r="AY463" s="235" t="s">
        <v>119</v>
      </c>
    </row>
    <row r="464" s="2" customFormat="1" ht="16.5" customHeight="1">
      <c r="A464" s="40"/>
      <c r="B464" s="41"/>
      <c r="C464" s="257" t="s">
        <v>602</v>
      </c>
      <c r="D464" s="257" t="s">
        <v>319</v>
      </c>
      <c r="E464" s="258" t="s">
        <v>603</v>
      </c>
      <c r="F464" s="259" t="s">
        <v>604</v>
      </c>
      <c r="G464" s="260" t="s">
        <v>124</v>
      </c>
      <c r="H464" s="261">
        <v>13.390000000000001</v>
      </c>
      <c r="I464" s="262"/>
      <c r="J464" s="263">
        <f>ROUND(I464*H464,2)</f>
        <v>0</v>
      </c>
      <c r="K464" s="259" t="s">
        <v>125</v>
      </c>
      <c r="L464" s="264"/>
      <c r="M464" s="265" t="s">
        <v>19</v>
      </c>
      <c r="N464" s="266" t="s">
        <v>43</v>
      </c>
      <c r="O464" s="86"/>
      <c r="P464" s="215">
        <f>O464*H464</f>
        <v>0</v>
      </c>
      <c r="Q464" s="215">
        <v>0.17499999999999999</v>
      </c>
      <c r="R464" s="215">
        <f>Q464*H464</f>
        <v>2.3432499999999998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166</v>
      </c>
      <c r="AT464" s="217" t="s">
        <v>319</v>
      </c>
      <c r="AU464" s="217" t="s">
        <v>83</v>
      </c>
      <c r="AY464" s="19" t="s">
        <v>119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80</v>
      </c>
      <c r="BK464" s="218">
        <f>ROUND(I464*H464,2)</f>
        <v>0</v>
      </c>
      <c r="BL464" s="19" t="s">
        <v>126</v>
      </c>
      <c r="BM464" s="217" t="s">
        <v>605</v>
      </c>
    </row>
    <row r="465" s="13" customFormat="1">
      <c r="A465" s="13"/>
      <c r="B465" s="224"/>
      <c r="C465" s="225"/>
      <c r="D465" s="226" t="s">
        <v>130</v>
      </c>
      <c r="E465" s="225"/>
      <c r="F465" s="228" t="s">
        <v>606</v>
      </c>
      <c r="G465" s="225"/>
      <c r="H465" s="229">
        <v>13.390000000000001</v>
      </c>
      <c r="I465" s="230"/>
      <c r="J465" s="225"/>
      <c r="K465" s="225"/>
      <c r="L465" s="231"/>
      <c r="M465" s="232"/>
      <c r="N465" s="233"/>
      <c r="O465" s="233"/>
      <c r="P465" s="233"/>
      <c r="Q465" s="233"/>
      <c r="R465" s="233"/>
      <c r="S465" s="233"/>
      <c r="T465" s="23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5" t="s">
        <v>130</v>
      </c>
      <c r="AU465" s="235" t="s">
        <v>83</v>
      </c>
      <c r="AV465" s="13" t="s">
        <v>83</v>
      </c>
      <c r="AW465" s="13" t="s">
        <v>4</v>
      </c>
      <c r="AX465" s="13" t="s">
        <v>80</v>
      </c>
      <c r="AY465" s="235" t="s">
        <v>119</v>
      </c>
    </row>
    <row r="466" s="12" customFormat="1" ht="22.8" customHeight="1">
      <c r="A466" s="12"/>
      <c r="B466" s="190"/>
      <c r="C466" s="191"/>
      <c r="D466" s="192" t="s">
        <v>71</v>
      </c>
      <c r="E466" s="204" t="s">
        <v>166</v>
      </c>
      <c r="F466" s="204" t="s">
        <v>607</v>
      </c>
      <c r="G466" s="191"/>
      <c r="H466" s="191"/>
      <c r="I466" s="194"/>
      <c r="J466" s="205">
        <f>BK466</f>
        <v>0</v>
      </c>
      <c r="K466" s="191"/>
      <c r="L466" s="196"/>
      <c r="M466" s="197"/>
      <c r="N466" s="198"/>
      <c r="O466" s="198"/>
      <c r="P466" s="199">
        <f>SUM(P467:P503)</f>
        <v>0</v>
      </c>
      <c r="Q466" s="198"/>
      <c r="R466" s="199">
        <f>SUM(R467:R503)</f>
        <v>7.5446199999999983</v>
      </c>
      <c r="S466" s="198"/>
      <c r="T466" s="200">
        <f>SUM(T467:T503)</f>
        <v>4.1600000000000001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01" t="s">
        <v>80</v>
      </c>
      <c r="AT466" s="202" t="s">
        <v>71</v>
      </c>
      <c r="AU466" s="202" t="s">
        <v>80</v>
      </c>
      <c r="AY466" s="201" t="s">
        <v>119</v>
      </c>
      <c r="BK466" s="203">
        <f>SUM(BK467:BK503)</f>
        <v>0</v>
      </c>
    </row>
    <row r="467" s="2" customFormat="1" ht="16.5" customHeight="1">
      <c r="A467" s="40"/>
      <c r="B467" s="41"/>
      <c r="C467" s="206" t="s">
        <v>608</v>
      </c>
      <c r="D467" s="206" t="s">
        <v>121</v>
      </c>
      <c r="E467" s="207" t="s">
        <v>609</v>
      </c>
      <c r="F467" s="208" t="s">
        <v>610</v>
      </c>
      <c r="G467" s="209" t="s">
        <v>460</v>
      </c>
      <c r="H467" s="210">
        <v>3</v>
      </c>
      <c r="I467" s="211"/>
      <c r="J467" s="212">
        <f>ROUND(I467*H467,2)</f>
        <v>0</v>
      </c>
      <c r="K467" s="208" t="s">
        <v>125</v>
      </c>
      <c r="L467" s="46"/>
      <c r="M467" s="213" t="s">
        <v>19</v>
      </c>
      <c r="N467" s="214" t="s">
        <v>43</v>
      </c>
      <c r="O467" s="86"/>
      <c r="P467" s="215">
        <f>O467*H467</f>
        <v>0</v>
      </c>
      <c r="Q467" s="215">
        <v>0.12422</v>
      </c>
      <c r="R467" s="215">
        <f>Q467*H467</f>
        <v>0.37265999999999999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126</v>
      </c>
      <c r="AT467" s="217" t="s">
        <v>121</v>
      </c>
      <c r="AU467" s="217" t="s">
        <v>83</v>
      </c>
      <c r="AY467" s="19" t="s">
        <v>119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80</v>
      </c>
      <c r="BK467" s="218">
        <f>ROUND(I467*H467,2)</f>
        <v>0</v>
      </c>
      <c r="BL467" s="19" t="s">
        <v>126</v>
      </c>
      <c r="BM467" s="217" t="s">
        <v>611</v>
      </c>
    </row>
    <row r="468" s="2" customFormat="1">
      <c r="A468" s="40"/>
      <c r="B468" s="41"/>
      <c r="C468" s="42"/>
      <c r="D468" s="219" t="s">
        <v>128</v>
      </c>
      <c r="E468" s="42"/>
      <c r="F468" s="220" t="s">
        <v>612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128</v>
      </c>
      <c r="AU468" s="19" t="s">
        <v>83</v>
      </c>
    </row>
    <row r="469" s="13" customFormat="1">
      <c r="A469" s="13"/>
      <c r="B469" s="224"/>
      <c r="C469" s="225"/>
      <c r="D469" s="226" t="s">
        <v>130</v>
      </c>
      <c r="E469" s="227" t="s">
        <v>19</v>
      </c>
      <c r="F469" s="228" t="s">
        <v>613</v>
      </c>
      <c r="G469" s="225"/>
      <c r="H469" s="229">
        <v>3</v>
      </c>
      <c r="I469" s="230"/>
      <c r="J469" s="225"/>
      <c r="K469" s="225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130</v>
      </c>
      <c r="AU469" s="235" t="s">
        <v>83</v>
      </c>
      <c r="AV469" s="13" t="s">
        <v>83</v>
      </c>
      <c r="AW469" s="13" t="s">
        <v>33</v>
      </c>
      <c r="AX469" s="13" t="s">
        <v>80</v>
      </c>
      <c r="AY469" s="235" t="s">
        <v>119</v>
      </c>
    </row>
    <row r="470" s="14" customFormat="1">
      <c r="A470" s="14"/>
      <c r="B470" s="236"/>
      <c r="C470" s="237"/>
      <c r="D470" s="226" t="s">
        <v>130</v>
      </c>
      <c r="E470" s="238" t="s">
        <v>19</v>
      </c>
      <c r="F470" s="239" t="s">
        <v>464</v>
      </c>
      <c r="G470" s="237"/>
      <c r="H470" s="238" t="s">
        <v>19</v>
      </c>
      <c r="I470" s="240"/>
      <c r="J470" s="237"/>
      <c r="K470" s="237"/>
      <c r="L470" s="241"/>
      <c r="M470" s="242"/>
      <c r="N470" s="243"/>
      <c r="O470" s="243"/>
      <c r="P470" s="243"/>
      <c r="Q470" s="243"/>
      <c r="R470" s="243"/>
      <c r="S470" s="243"/>
      <c r="T470" s="24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130</v>
      </c>
      <c r="AU470" s="245" t="s">
        <v>83</v>
      </c>
      <c r="AV470" s="14" t="s">
        <v>80</v>
      </c>
      <c r="AW470" s="14" t="s">
        <v>33</v>
      </c>
      <c r="AX470" s="14" t="s">
        <v>72</v>
      </c>
      <c r="AY470" s="245" t="s">
        <v>119</v>
      </c>
    </row>
    <row r="471" s="14" customFormat="1">
      <c r="A471" s="14"/>
      <c r="B471" s="236"/>
      <c r="C471" s="237"/>
      <c r="D471" s="226" t="s">
        <v>130</v>
      </c>
      <c r="E471" s="238" t="s">
        <v>19</v>
      </c>
      <c r="F471" s="239" t="s">
        <v>465</v>
      </c>
      <c r="G471" s="237"/>
      <c r="H471" s="238" t="s">
        <v>19</v>
      </c>
      <c r="I471" s="240"/>
      <c r="J471" s="237"/>
      <c r="K471" s="237"/>
      <c r="L471" s="241"/>
      <c r="M471" s="242"/>
      <c r="N471" s="243"/>
      <c r="O471" s="243"/>
      <c r="P471" s="243"/>
      <c r="Q471" s="243"/>
      <c r="R471" s="243"/>
      <c r="S471" s="243"/>
      <c r="T471" s="24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5" t="s">
        <v>130</v>
      </c>
      <c r="AU471" s="245" t="s">
        <v>83</v>
      </c>
      <c r="AV471" s="14" t="s">
        <v>80</v>
      </c>
      <c r="AW471" s="14" t="s">
        <v>33</v>
      </c>
      <c r="AX471" s="14" t="s">
        <v>72</v>
      </c>
      <c r="AY471" s="245" t="s">
        <v>119</v>
      </c>
    </row>
    <row r="472" s="14" customFormat="1">
      <c r="A472" s="14"/>
      <c r="B472" s="236"/>
      <c r="C472" s="237"/>
      <c r="D472" s="226" t="s">
        <v>130</v>
      </c>
      <c r="E472" s="238" t="s">
        <v>19</v>
      </c>
      <c r="F472" s="239" t="s">
        <v>466</v>
      </c>
      <c r="G472" s="237"/>
      <c r="H472" s="238" t="s">
        <v>19</v>
      </c>
      <c r="I472" s="240"/>
      <c r="J472" s="237"/>
      <c r="K472" s="237"/>
      <c r="L472" s="241"/>
      <c r="M472" s="242"/>
      <c r="N472" s="243"/>
      <c r="O472" s="243"/>
      <c r="P472" s="243"/>
      <c r="Q472" s="243"/>
      <c r="R472" s="243"/>
      <c r="S472" s="243"/>
      <c r="T472" s="24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5" t="s">
        <v>130</v>
      </c>
      <c r="AU472" s="245" t="s">
        <v>83</v>
      </c>
      <c r="AV472" s="14" t="s">
        <v>80</v>
      </c>
      <c r="AW472" s="14" t="s">
        <v>33</v>
      </c>
      <c r="AX472" s="14" t="s">
        <v>72</v>
      </c>
      <c r="AY472" s="245" t="s">
        <v>119</v>
      </c>
    </row>
    <row r="473" s="2" customFormat="1" ht="16.5" customHeight="1">
      <c r="A473" s="40"/>
      <c r="B473" s="41"/>
      <c r="C473" s="257" t="s">
        <v>614</v>
      </c>
      <c r="D473" s="257" t="s">
        <v>319</v>
      </c>
      <c r="E473" s="258" t="s">
        <v>615</v>
      </c>
      <c r="F473" s="259" t="s">
        <v>616</v>
      </c>
      <c r="G473" s="260" t="s">
        <v>460</v>
      </c>
      <c r="H473" s="261">
        <v>3</v>
      </c>
      <c r="I473" s="262"/>
      <c r="J473" s="263">
        <f>ROUND(I473*H473,2)</f>
        <v>0</v>
      </c>
      <c r="K473" s="259" t="s">
        <v>125</v>
      </c>
      <c r="L473" s="264"/>
      <c r="M473" s="265" t="s">
        <v>19</v>
      </c>
      <c r="N473" s="266" t="s">
        <v>43</v>
      </c>
      <c r="O473" s="86"/>
      <c r="P473" s="215">
        <f>O473*H473</f>
        <v>0</v>
      </c>
      <c r="Q473" s="215">
        <v>0.108</v>
      </c>
      <c r="R473" s="215">
        <f>Q473*H473</f>
        <v>0.32400000000000001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166</v>
      </c>
      <c r="AT473" s="217" t="s">
        <v>319</v>
      </c>
      <c r="AU473" s="217" t="s">
        <v>83</v>
      </c>
      <c r="AY473" s="19" t="s">
        <v>119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80</v>
      </c>
      <c r="BK473" s="218">
        <f>ROUND(I473*H473,2)</f>
        <v>0</v>
      </c>
      <c r="BL473" s="19" t="s">
        <v>126</v>
      </c>
      <c r="BM473" s="217" t="s">
        <v>617</v>
      </c>
    </row>
    <row r="474" s="2" customFormat="1" ht="16.5" customHeight="1">
      <c r="A474" s="40"/>
      <c r="B474" s="41"/>
      <c r="C474" s="206" t="s">
        <v>618</v>
      </c>
      <c r="D474" s="206" t="s">
        <v>121</v>
      </c>
      <c r="E474" s="207" t="s">
        <v>619</v>
      </c>
      <c r="F474" s="208" t="s">
        <v>620</v>
      </c>
      <c r="G474" s="209" t="s">
        <v>460</v>
      </c>
      <c r="H474" s="210">
        <v>3</v>
      </c>
      <c r="I474" s="211"/>
      <c r="J474" s="212">
        <f>ROUND(I474*H474,2)</f>
        <v>0</v>
      </c>
      <c r="K474" s="208" t="s">
        <v>125</v>
      </c>
      <c r="L474" s="46"/>
      <c r="M474" s="213" t="s">
        <v>19</v>
      </c>
      <c r="N474" s="214" t="s">
        <v>43</v>
      </c>
      <c r="O474" s="86"/>
      <c r="P474" s="215">
        <f>O474*H474</f>
        <v>0</v>
      </c>
      <c r="Q474" s="215">
        <v>0.02972</v>
      </c>
      <c r="R474" s="215">
        <f>Q474*H474</f>
        <v>0.089160000000000003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126</v>
      </c>
      <c r="AT474" s="217" t="s">
        <v>121</v>
      </c>
      <c r="AU474" s="217" t="s">
        <v>83</v>
      </c>
      <c r="AY474" s="19" t="s">
        <v>119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80</v>
      </c>
      <c r="BK474" s="218">
        <f>ROUND(I474*H474,2)</f>
        <v>0</v>
      </c>
      <c r="BL474" s="19" t="s">
        <v>126</v>
      </c>
      <c r="BM474" s="217" t="s">
        <v>621</v>
      </c>
    </row>
    <row r="475" s="2" customFormat="1">
      <c r="A475" s="40"/>
      <c r="B475" s="41"/>
      <c r="C475" s="42"/>
      <c r="D475" s="219" t="s">
        <v>128</v>
      </c>
      <c r="E475" s="42"/>
      <c r="F475" s="220" t="s">
        <v>622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128</v>
      </c>
      <c r="AU475" s="19" t="s">
        <v>83</v>
      </c>
    </row>
    <row r="476" s="13" customFormat="1">
      <c r="A476" s="13"/>
      <c r="B476" s="224"/>
      <c r="C476" s="225"/>
      <c r="D476" s="226" t="s">
        <v>130</v>
      </c>
      <c r="E476" s="227" t="s">
        <v>19</v>
      </c>
      <c r="F476" s="228" t="s">
        <v>613</v>
      </c>
      <c r="G476" s="225"/>
      <c r="H476" s="229">
        <v>3</v>
      </c>
      <c r="I476" s="230"/>
      <c r="J476" s="225"/>
      <c r="K476" s="225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130</v>
      </c>
      <c r="AU476" s="235" t="s">
        <v>83</v>
      </c>
      <c r="AV476" s="13" t="s">
        <v>83</v>
      </c>
      <c r="AW476" s="13" t="s">
        <v>33</v>
      </c>
      <c r="AX476" s="13" t="s">
        <v>80</v>
      </c>
      <c r="AY476" s="235" t="s">
        <v>119</v>
      </c>
    </row>
    <row r="477" s="14" customFormat="1">
      <c r="A477" s="14"/>
      <c r="B477" s="236"/>
      <c r="C477" s="237"/>
      <c r="D477" s="226" t="s">
        <v>130</v>
      </c>
      <c r="E477" s="238" t="s">
        <v>19</v>
      </c>
      <c r="F477" s="239" t="s">
        <v>464</v>
      </c>
      <c r="G477" s="237"/>
      <c r="H477" s="238" t="s">
        <v>19</v>
      </c>
      <c r="I477" s="240"/>
      <c r="J477" s="237"/>
      <c r="K477" s="237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130</v>
      </c>
      <c r="AU477" s="245" t="s">
        <v>83</v>
      </c>
      <c r="AV477" s="14" t="s">
        <v>80</v>
      </c>
      <c r="AW477" s="14" t="s">
        <v>33</v>
      </c>
      <c r="AX477" s="14" t="s">
        <v>72</v>
      </c>
      <c r="AY477" s="245" t="s">
        <v>119</v>
      </c>
    </row>
    <row r="478" s="14" customFormat="1">
      <c r="A478" s="14"/>
      <c r="B478" s="236"/>
      <c r="C478" s="237"/>
      <c r="D478" s="226" t="s">
        <v>130</v>
      </c>
      <c r="E478" s="238" t="s">
        <v>19</v>
      </c>
      <c r="F478" s="239" t="s">
        <v>465</v>
      </c>
      <c r="G478" s="237"/>
      <c r="H478" s="238" t="s">
        <v>19</v>
      </c>
      <c r="I478" s="240"/>
      <c r="J478" s="237"/>
      <c r="K478" s="237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130</v>
      </c>
      <c r="AU478" s="245" t="s">
        <v>83</v>
      </c>
      <c r="AV478" s="14" t="s">
        <v>80</v>
      </c>
      <c r="AW478" s="14" t="s">
        <v>33</v>
      </c>
      <c r="AX478" s="14" t="s">
        <v>72</v>
      </c>
      <c r="AY478" s="245" t="s">
        <v>119</v>
      </c>
    </row>
    <row r="479" s="14" customFormat="1">
      <c r="A479" s="14"/>
      <c r="B479" s="236"/>
      <c r="C479" s="237"/>
      <c r="D479" s="226" t="s">
        <v>130</v>
      </c>
      <c r="E479" s="238" t="s">
        <v>19</v>
      </c>
      <c r="F479" s="239" t="s">
        <v>466</v>
      </c>
      <c r="G479" s="237"/>
      <c r="H479" s="238" t="s">
        <v>19</v>
      </c>
      <c r="I479" s="240"/>
      <c r="J479" s="237"/>
      <c r="K479" s="237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130</v>
      </c>
      <c r="AU479" s="245" t="s">
        <v>83</v>
      </c>
      <c r="AV479" s="14" t="s">
        <v>80</v>
      </c>
      <c r="AW479" s="14" t="s">
        <v>33</v>
      </c>
      <c r="AX479" s="14" t="s">
        <v>72</v>
      </c>
      <c r="AY479" s="245" t="s">
        <v>119</v>
      </c>
    </row>
    <row r="480" s="2" customFormat="1" ht="16.5" customHeight="1">
      <c r="A480" s="40"/>
      <c r="B480" s="41"/>
      <c r="C480" s="257" t="s">
        <v>623</v>
      </c>
      <c r="D480" s="257" t="s">
        <v>319</v>
      </c>
      <c r="E480" s="258" t="s">
        <v>624</v>
      </c>
      <c r="F480" s="259" t="s">
        <v>625</v>
      </c>
      <c r="G480" s="260" t="s">
        <v>460</v>
      </c>
      <c r="H480" s="261">
        <v>3</v>
      </c>
      <c r="I480" s="262"/>
      <c r="J480" s="263">
        <f>ROUND(I480*H480,2)</f>
        <v>0</v>
      </c>
      <c r="K480" s="259" t="s">
        <v>125</v>
      </c>
      <c r="L480" s="264"/>
      <c r="M480" s="265" t="s">
        <v>19</v>
      </c>
      <c r="N480" s="266" t="s">
        <v>43</v>
      </c>
      <c r="O480" s="86"/>
      <c r="P480" s="215">
        <f>O480*H480</f>
        <v>0</v>
      </c>
      <c r="Q480" s="215">
        <v>0.058000000000000003</v>
      </c>
      <c r="R480" s="215">
        <f>Q480*H480</f>
        <v>0.17400000000000002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166</v>
      </c>
      <c r="AT480" s="217" t="s">
        <v>319</v>
      </c>
      <c r="AU480" s="217" t="s">
        <v>83</v>
      </c>
      <c r="AY480" s="19" t="s">
        <v>119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80</v>
      </c>
      <c r="BK480" s="218">
        <f>ROUND(I480*H480,2)</f>
        <v>0</v>
      </c>
      <c r="BL480" s="19" t="s">
        <v>126</v>
      </c>
      <c r="BM480" s="217" t="s">
        <v>626</v>
      </c>
    </row>
    <row r="481" s="2" customFormat="1" ht="16.5" customHeight="1">
      <c r="A481" s="40"/>
      <c r="B481" s="41"/>
      <c r="C481" s="206" t="s">
        <v>627</v>
      </c>
      <c r="D481" s="206" t="s">
        <v>121</v>
      </c>
      <c r="E481" s="207" t="s">
        <v>628</v>
      </c>
      <c r="F481" s="208" t="s">
        <v>629</v>
      </c>
      <c r="G481" s="209" t="s">
        <v>460</v>
      </c>
      <c r="H481" s="210">
        <v>3</v>
      </c>
      <c r="I481" s="211"/>
      <c r="J481" s="212">
        <f>ROUND(I481*H481,2)</f>
        <v>0</v>
      </c>
      <c r="K481" s="208" t="s">
        <v>125</v>
      </c>
      <c r="L481" s="46"/>
      <c r="M481" s="213" t="s">
        <v>19</v>
      </c>
      <c r="N481" s="214" t="s">
        <v>43</v>
      </c>
      <c r="O481" s="86"/>
      <c r="P481" s="215">
        <f>O481*H481</f>
        <v>0</v>
      </c>
      <c r="Q481" s="215">
        <v>0.02972</v>
      </c>
      <c r="R481" s="215">
        <f>Q481*H481</f>
        <v>0.089160000000000003</v>
      </c>
      <c r="S481" s="215">
        <v>0</v>
      </c>
      <c r="T481" s="216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126</v>
      </c>
      <c r="AT481" s="217" t="s">
        <v>121</v>
      </c>
      <c r="AU481" s="217" t="s">
        <v>83</v>
      </c>
      <c r="AY481" s="19" t="s">
        <v>119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80</v>
      </c>
      <c r="BK481" s="218">
        <f>ROUND(I481*H481,2)</f>
        <v>0</v>
      </c>
      <c r="BL481" s="19" t="s">
        <v>126</v>
      </c>
      <c r="BM481" s="217" t="s">
        <v>630</v>
      </c>
    </row>
    <row r="482" s="2" customFormat="1">
      <c r="A482" s="40"/>
      <c r="B482" s="41"/>
      <c r="C482" s="42"/>
      <c r="D482" s="219" t="s">
        <v>128</v>
      </c>
      <c r="E482" s="42"/>
      <c r="F482" s="220" t="s">
        <v>631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128</v>
      </c>
      <c r="AU482" s="19" t="s">
        <v>83</v>
      </c>
    </row>
    <row r="483" s="13" customFormat="1">
      <c r="A483" s="13"/>
      <c r="B483" s="224"/>
      <c r="C483" s="225"/>
      <c r="D483" s="226" t="s">
        <v>130</v>
      </c>
      <c r="E483" s="227" t="s">
        <v>19</v>
      </c>
      <c r="F483" s="228" t="s">
        <v>613</v>
      </c>
      <c r="G483" s="225"/>
      <c r="H483" s="229">
        <v>3</v>
      </c>
      <c r="I483" s="230"/>
      <c r="J483" s="225"/>
      <c r="K483" s="225"/>
      <c r="L483" s="231"/>
      <c r="M483" s="232"/>
      <c r="N483" s="233"/>
      <c r="O483" s="233"/>
      <c r="P483" s="233"/>
      <c r="Q483" s="233"/>
      <c r="R483" s="233"/>
      <c r="S483" s="233"/>
      <c r="T483" s="23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5" t="s">
        <v>130</v>
      </c>
      <c r="AU483" s="235" t="s">
        <v>83</v>
      </c>
      <c r="AV483" s="13" t="s">
        <v>83</v>
      </c>
      <c r="AW483" s="13" t="s">
        <v>33</v>
      </c>
      <c r="AX483" s="13" t="s">
        <v>80</v>
      </c>
      <c r="AY483" s="235" t="s">
        <v>119</v>
      </c>
    </row>
    <row r="484" s="14" customFormat="1">
      <c r="A484" s="14"/>
      <c r="B484" s="236"/>
      <c r="C484" s="237"/>
      <c r="D484" s="226" t="s">
        <v>130</v>
      </c>
      <c r="E484" s="238" t="s">
        <v>19</v>
      </c>
      <c r="F484" s="239" t="s">
        <v>464</v>
      </c>
      <c r="G484" s="237"/>
      <c r="H484" s="238" t="s">
        <v>19</v>
      </c>
      <c r="I484" s="240"/>
      <c r="J484" s="237"/>
      <c r="K484" s="237"/>
      <c r="L484" s="241"/>
      <c r="M484" s="242"/>
      <c r="N484" s="243"/>
      <c r="O484" s="243"/>
      <c r="P484" s="243"/>
      <c r="Q484" s="243"/>
      <c r="R484" s="243"/>
      <c r="S484" s="243"/>
      <c r="T484" s="24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5" t="s">
        <v>130</v>
      </c>
      <c r="AU484" s="245" t="s">
        <v>83</v>
      </c>
      <c r="AV484" s="14" t="s">
        <v>80</v>
      </c>
      <c r="AW484" s="14" t="s">
        <v>33</v>
      </c>
      <c r="AX484" s="14" t="s">
        <v>72</v>
      </c>
      <c r="AY484" s="245" t="s">
        <v>119</v>
      </c>
    </row>
    <row r="485" s="14" customFormat="1">
      <c r="A485" s="14"/>
      <c r="B485" s="236"/>
      <c r="C485" s="237"/>
      <c r="D485" s="226" t="s">
        <v>130</v>
      </c>
      <c r="E485" s="238" t="s">
        <v>19</v>
      </c>
      <c r="F485" s="239" t="s">
        <v>465</v>
      </c>
      <c r="G485" s="237"/>
      <c r="H485" s="238" t="s">
        <v>19</v>
      </c>
      <c r="I485" s="240"/>
      <c r="J485" s="237"/>
      <c r="K485" s="237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130</v>
      </c>
      <c r="AU485" s="245" t="s">
        <v>83</v>
      </c>
      <c r="AV485" s="14" t="s">
        <v>80</v>
      </c>
      <c r="AW485" s="14" t="s">
        <v>33</v>
      </c>
      <c r="AX485" s="14" t="s">
        <v>72</v>
      </c>
      <c r="AY485" s="245" t="s">
        <v>119</v>
      </c>
    </row>
    <row r="486" s="14" customFormat="1">
      <c r="A486" s="14"/>
      <c r="B486" s="236"/>
      <c r="C486" s="237"/>
      <c r="D486" s="226" t="s">
        <v>130</v>
      </c>
      <c r="E486" s="238" t="s">
        <v>19</v>
      </c>
      <c r="F486" s="239" t="s">
        <v>466</v>
      </c>
      <c r="G486" s="237"/>
      <c r="H486" s="238" t="s">
        <v>19</v>
      </c>
      <c r="I486" s="240"/>
      <c r="J486" s="237"/>
      <c r="K486" s="237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130</v>
      </c>
      <c r="AU486" s="245" t="s">
        <v>83</v>
      </c>
      <c r="AV486" s="14" t="s">
        <v>80</v>
      </c>
      <c r="AW486" s="14" t="s">
        <v>33</v>
      </c>
      <c r="AX486" s="14" t="s">
        <v>72</v>
      </c>
      <c r="AY486" s="245" t="s">
        <v>119</v>
      </c>
    </row>
    <row r="487" s="2" customFormat="1" ht="16.5" customHeight="1">
      <c r="A487" s="40"/>
      <c r="B487" s="41"/>
      <c r="C487" s="257" t="s">
        <v>632</v>
      </c>
      <c r="D487" s="257" t="s">
        <v>319</v>
      </c>
      <c r="E487" s="258" t="s">
        <v>633</v>
      </c>
      <c r="F487" s="259" t="s">
        <v>634</v>
      </c>
      <c r="G487" s="260" t="s">
        <v>460</v>
      </c>
      <c r="H487" s="261">
        <v>3</v>
      </c>
      <c r="I487" s="262"/>
      <c r="J487" s="263">
        <f>ROUND(I487*H487,2)</f>
        <v>0</v>
      </c>
      <c r="K487" s="259" t="s">
        <v>125</v>
      </c>
      <c r="L487" s="264"/>
      <c r="M487" s="265" t="s">
        <v>19</v>
      </c>
      <c r="N487" s="266" t="s">
        <v>43</v>
      </c>
      <c r="O487" s="86"/>
      <c r="P487" s="215">
        <f>O487*H487</f>
        <v>0</v>
      </c>
      <c r="Q487" s="215">
        <v>0.11</v>
      </c>
      <c r="R487" s="215">
        <f>Q487*H487</f>
        <v>0.33000000000000002</v>
      </c>
      <c r="S487" s="215">
        <v>0</v>
      </c>
      <c r="T487" s="21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166</v>
      </c>
      <c r="AT487" s="217" t="s">
        <v>319</v>
      </c>
      <c r="AU487" s="217" t="s">
        <v>83</v>
      </c>
      <c r="AY487" s="19" t="s">
        <v>119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80</v>
      </c>
      <c r="BK487" s="218">
        <f>ROUND(I487*H487,2)</f>
        <v>0</v>
      </c>
      <c r="BL487" s="19" t="s">
        <v>126</v>
      </c>
      <c r="BM487" s="217" t="s">
        <v>635</v>
      </c>
    </row>
    <row r="488" s="2" customFormat="1" ht="24.15" customHeight="1">
      <c r="A488" s="40"/>
      <c r="B488" s="41"/>
      <c r="C488" s="206" t="s">
        <v>636</v>
      </c>
      <c r="D488" s="206" t="s">
        <v>121</v>
      </c>
      <c r="E488" s="207" t="s">
        <v>637</v>
      </c>
      <c r="F488" s="208" t="s">
        <v>638</v>
      </c>
      <c r="G488" s="209" t="s">
        <v>460</v>
      </c>
      <c r="H488" s="210">
        <v>6</v>
      </c>
      <c r="I488" s="211"/>
      <c r="J488" s="212">
        <f>ROUND(I488*H488,2)</f>
        <v>0</v>
      </c>
      <c r="K488" s="208" t="s">
        <v>125</v>
      </c>
      <c r="L488" s="46"/>
      <c r="M488" s="213" t="s">
        <v>19</v>
      </c>
      <c r="N488" s="214" t="s">
        <v>43</v>
      </c>
      <c r="O488" s="86"/>
      <c r="P488" s="215">
        <f>O488*H488</f>
        <v>0</v>
      </c>
      <c r="Q488" s="215">
        <v>0.65847999999999995</v>
      </c>
      <c r="R488" s="215">
        <f>Q488*H488</f>
        <v>3.9508799999999997</v>
      </c>
      <c r="S488" s="215">
        <v>0.66000000000000003</v>
      </c>
      <c r="T488" s="216">
        <f>S488*H488</f>
        <v>3.96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126</v>
      </c>
      <c r="AT488" s="217" t="s">
        <v>121</v>
      </c>
      <c r="AU488" s="217" t="s">
        <v>83</v>
      </c>
      <c r="AY488" s="19" t="s">
        <v>119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80</v>
      </c>
      <c r="BK488" s="218">
        <f>ROUND(I488*H488,2)</f>
        <v>0</v>
      </c>
      <c r="BL488" s="19" t="s">
        <v>126</v>
      </c>
      <c r="BM488" s="217" t="s">
        <v>639</v>
      </c>
    </row>
    <row r="489" s="2" customFormat="1">
      <c r="A489" s="40"/>
      <c r="B489" s="41"/>
      <c r="C489" s="42"/>
      <c r="D489" s="219" t="s">
        <v>128</v>
      </c>
      <c r="E489" s="42"/>
      <c r="F489" s="220" t="s">
        <v>640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128</v>
      </c>
      <c r="AU489" s="19" t="s">
        <v>83</v>
      </c>
    </row>
    <row r="490" s="13" customFormat="1">
      <c r="A490" s="13"/>
      <c r="B490" s="224"/>
      <c r="C490" s="225"/>
      <c r="D490" s="226" t="s">
        <v>130</v>
      </c>
      <c r="E490" s="227" t="s">
        <v>19</v>
      </c>
      <c r="F490" s="228" t="s">
        <v>641</v>
      </c>
      <c r="G490" s="225"/>
      <c r="H490" s="229">
        <v>6</v>
      </c>
      <c r="I490" s="230"/>
      <c r="J490" s="225"/>
      <c r="K490" s="225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130</v>
      </c>
      <c r="AU490" s="235" t="s">
        <v>83</v>
      </c>
      <c r="AV490" s="13" t="s">
        <v>83</v>
      </c>
      <c r="AW490" s="13" t="s">
        <v>33</v>
      </c>
      <c r="AX490" s="13" t="s">
        <v>80</v>
      </c>
      <c r="AY490" s="235" t="s">
        <v>119</v>
      </c>
    </row>
    <row r="491" s="2" customFormat="1" ht="16.5" customHeight="1">
      <c r="A491" s="40"/>
      <c r="B491" s="41"/>
      <c r="C491" s="257" t="s">
        <v>642</v>
      </c>
      <c r="D491" s="257" t="s">
        <v>319</v>
      </c>
      <c r="E491" s="258" t="s">
        <v>643</v>
      </c>
      <c r="F491" s="259" t="s">
        <v>644</v>
      </c>
      <c r="G491" s="260" t="s">
        <v>460</v>
      </c>
      <c r="H491" s="261">
        <v>6</v>
      </c>
      <c r="I491" s="262"/>
      <c r="J491" s="263">
        <f>ROUND(I491*H491,2)</f>
        <v>0</v>
      </c>
      <c r="K491" s="259" t="s">
        <v>125</v>
      </c>
      <c r="L491" s="264"/>
      <c r="M491" s="265" t="s">
        <v>19</v>
      </c>
      <c r="N491" s="266" t="s">
        <v>43</v>
      </c>
      <c r="O491" s="86"/>
      <c r="P491" s="215">
        <f>O491*H491</f>
        <v>0</v>
      </c>
      <c r="Q491" s="215">
        <v>0.19600000000000001</v>
      </c>
      <c r="R491" s="215">
        <f>Q491*H491</f>
        <v>1.1760000000000002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166</v>
      </c>
      <c r="AT491" s="217" t="s">
        <v>319</v>
      </c>
      <c r="AU491" s="217" t="s">
        <v>83</v>
      </c>
      <c r="AY491" s="19" t="s">
        <v>119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80</v>
      </c>
      <c r="BK491" s="218">
        <f>ROUND(I491*H491,2)</f>
        <v>0</v>
      </c>
      <c r="BL491" s="19" t="s">
        <v>126</v>
      </c>
      <c r="BM491" s="217" t="s">
        <v>645</v>
      </c>
    </row>
    <row r="492" s="2" customFormat="1" ht="16.5" customHeight="1">
      <c r="A492" s="40"/>
      <c r="B492" s="41"/>
      <c r="C492" s="206" t="s">
        <v>646</v>
      </c>
      <c r="D492" s="206" t="s">
        <v>121</v>
      </c>
      <c r="E492" s="207" t="s">
        <v>647</v>
      </c>
      <c r="F492" s="208" t="s">
        <v>648</v>
      </c>
      <c r="G492" s="209" t="s">
        <v>460</v>
      </c>
      <c r="H492" s="210">
        <v>2</v>
      </c>
      <c r="I492" s="211"/>
      <c r="J492" s="212">
        <f>ROUND(I492*H492,2)</f>
        <v>0</v>
      </c>
      <c r="K492" s="208" t="s">
        <v>125</v>
      </c>
      <c r="L492" s="46"/>
      <c r="M492" s="213" t="s">
        <v>19</v>
      </c>
      <c r="N492" s="214" t="s">
        <v>43</v>
      </c>
      <c r="O492" s="86"/>
      <c r="P492" s="215">
        <f>O492*H492</f>
        <v>0</v>
      </c>
      <c r="Q492" s="215">
        <v>0.10037</v>
      </c>
      <c r="R492" s="215">
        <f>Q492*H492</f>
        <v>0.20074</v>
      </c>
      <c r="S492" s="215">
        <v>0.10000000000000001</v>
      </c>
      <c r="T492" s="216">
        <f>S492*H492</f>
        <v>0.20000000000000001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126</v>
      </c>
      <c r="AT492" s="217" t="s">
        <v>121</v>
      </c>
      <c r="AU492" s="217" t="s">
        <v>83</v>
      </c>
      <c r="AY492" s="19" t="s">
        <v>119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80</v>
      </c>
      <c r="BK492" s="218">
        <f>ROUND(I492*H492,2)</f>
        <v>0</v>
      </c>
      <c r="BL492" s="19" t="s">
        <v>126</v>
      </c>
      <c r="BM492" s="217" t="s">
        <v>649</v>
      </c>
    </row>
    <row r="493" s="2" customFormat="1">
      <c r="A493" s="40"/>
      <c r="B493" s="41"/>
      <c r="C493" s="42"/>
      <c r="D493" s="219" t="s">
        <v>128</v>
      </c>
      <c r="E493" s="42"/>
      <c r="F493" s="220" t="s">
        <v>650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128</v>
      </c>
      <c r="AU493" s="19" t="s">
        <v>83</v>
      </c>
    </row>
    <row r="494" s="13" customFormat="1">
      <c r="A494" s="13"/>
      <c r="B494" s="224"/>
      <c r="C494" s="225"/>
      <c r="D494" s="226" t="s">
        <v>130</v>
      </c>
      <c r="E494" s="227" t="s">
        <v>19</v>
      </c>
      <c r="F494" s="228" t="s">
        <v>651</v>
      </c>
      <c r="G494" s="225"/>
      <c r="H494" s="229">
        <v>2</v>
      </c>
      <c r="I494" s="230"/>
      <c r="J494" s="225"/>
      <c r="K494" s="225"/>
      <c r="L494" s="231"/>
      <c r="M494" s="232"/>
      <c r="N494" s="233"/>
      <c r="O494" s="233"/>
      <c r="P494" s="233"/>
      <c r="Q494" s="233"/>
      <c r="R494" s="233"/>
      <c r="S494" s="233"/>
      <c r="T494" s="23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5" t="s">
        <v>130</v>
      </c>
      <c r="AU494" s="235" t="s">
        <v>83</v>
      </c>
      <c r="AV494" s="13" t="s">
        <v>83</v>
      </c>
      <c r="AW494" s="13" t="s">
        <v>33</v>
      </c>
      <c r="AX494" s="13" t="s">
        <v>80</v>
      </c>
      <c r="AY494" s="235" t="s">
        <v>119</v>
      </c>
    </row>
    <row r="495" s="2" customFormat="1" ht="16.5" customHeight="1">
      <c r="A495" s="40"/>
      <c r="B495" s="41"/>
      <c r="C495" s="257" t="s">
        <v>652</v>
      </c>
      <c r="D495" s="257" t="s">
        <v>319</v>
      </c>
      <c r="E495" s="258" t="s">
        <v>653</v>
      </c>
      <c r="F495" s="259" t="s">
        <v>654</v>
      </c>
      <c r="G495" s="260" t="s">
        <v>460</v>
      </c>
      <c r="H495" s="261">
        <v>2</v>
      </c>
      <c r="I495" s="262"/>
      <c r="J495" s="263">
        <f>ROUND(I495*H495,2)</f>
        <v>0</v>
      </c>
      <c r="K495" s="259" t="s">
        <v>125</v>
      </c>
      <c r="L495" s="264"/>
      <c r="M495" s="265" t="s">
        <v>19</v>
      </c>
      <c r="N495" s="266" t="s">
        <v>43</v>
      </c>
      <c r="O495" s="86"/>
      <c r="P495" s="215">
        <f>O495*H495</f>
        <v>0</v>
      </c>
      <c r="Q495" s="215">
        <v>0.011100000000000001</v>
      </c>
      <c r="R495" s="215">
        <f>Q495*H495</f>
        <v>0.022200000000000001</v>
      </c>
      <c r="S495" s="215">
        <v>0</v>
      </c>
      <c r="T495" s="21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166</v>
      </c>
      <c r="AT495" s="217" t="s">
        <v>319</v>
      </c>
      <c r="AU495" s="217" t="s">
        <v>83</v>
      </c>
      <c r="AY495" s="19" t="s">
        <v>119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9" t="s">
        <v>80</v>
      </c>
      <c r="BK495" s="218">
        <f>ROUND(I495*H495,2)</f>
        <v>0</v>
      </c>
      <c r="BL495" s="19" t="s">
        <v>126</v>
      </c>
      <c r="BM495" s="217" t="s">
        <v>655</v>
      </c>
    </row>
    <row r="496" s="2" customFormat="1" ht="16.5" customHeight="1">
      <c r="A496" s="40"/>
      <c r="B496" s="41"/>
      <c r="C496" s="206" t="s">
        <v>656</v>
      </c>
      <c r="D496" s="206" t="s">
        <v>121</v>
      </c>
      <c r="E496" s="207" t="s">
        <v>657</v>
      </c>
      <c r="F496" s="208" t="s">
        <v>658</v>
      </c>
      <c r="G496" s="209" t="s">
        <v>460</v>
      </c>
      <c r="H496" s="210">
        <v>3</v>
      </c>
      <c r="I496" s="211"/>
      <c r="J496" s="212">
        <f>ROUND(I496*H496,2)</f>
        <v>0</v>
      </c>
      <c r="K496" s="208" t="s">
        <v>125</v>
      </c>
      <c r="L496" s="46"/>
      <c r="M496" s="213" t="s">
        <v>19</v>
      </c>
      <c r="N496" s="214" t="s">
        <v>43</v>
      </c>
      <c r="O496" s="86"/>
      <c r="P496" s="215">
        <f>O496*H496</f>
        <v>0</v>
      </c>
      <c r="Q496" s="215">
        <v>0.21734000000000001</v>
      </c>
      <c r="R496" s="215">
        <f>Q496*H496</f>
        <v>0.65202000000000004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126</v>
      </c>
      <c r="AT496" s="217" t="s">
        <v>121</v>
      </c>
      <c r="AU496" s="217" t="s">
        <v>83</v>
      </c>
      <c r="AY496" s="19" t="s">
        <v>119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80</v>
      </c>
      <c r="BK496" s="218">
        <f>ROUND(I496*H496,2)</f>
        <v>0</v>
      </c>
      <c r="BL496" s="19" t="s">
        <v>126</v>
      </c>
      <c r="BM496" s="217" t="s">
        <v>659</v>
      </c>
    </row>
    <row r="497" s="2" customFormat="1">
      <c r="A497" s="40"/>
      <c r="B497" s="41"/>
      <c r="C497" s="42"/>
      <c r="D497" s="219" t="s">
        <v>128</v>
      </c>
      <c r="E497" s="42"/>
      <c r="F497" s="220" t="s">
        <v>660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128</v>
      </c>
      <c r="AU497" s="19" t="s">
        <v>83</v>
      </c>
    </row>
    <row r="498" s="13" customFormat="1">
      <c r="A498" s="13"/>
      <c r="B498" s="224"/>
      <c r="C498" s="225"/>
      <c r="D498" s="226" t="s">
        <v>130</v>
      </c>
      <c r="E498" s="227" t="s">
        <v>19</v>
      </c>
      <c r="F498" s="228" t="s">
        <v>463</v>
      </c>
      <c r="G498" s="225"/>
      <c r="H498" s="229">
        <v>3</v>
      </c>
      <c r="I498" s="230"/>
      <c r="J498" s="225"/>
      <c r="K498" s="225"/>
      <c r="L498" s="231"/>
      <c r="M498" s="232"/>
      <c r="N498" s="233"/>
      <c r="O498" s="233"/>
      <c r="P498" s="233"/>
      <c r="Q498" s="233"/>
      <c r="R498" s="233"/>
      <c r="S498" s="233"/>
      <c r="T498" s="23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5" t="s">
        <v>130</v>
      </c>
      <c r="AU498" s="235" t="s">
        <v>83</v>
      </c>
      <c r="AV498" s="13" t="s">
        <v>83</v>
      </c>
      <c r="AW498" s="13" t="s">
        <v>33</v>
      </c>
      <c r="AX498" s="13" t="s">
        <v>80</v>
      </c>
      <c r="AY498" s="235" t="s">
        <v>119</v>
      </c>
    </row>
    <row r="499" s="14" customFormat="1">
      <c r="A499" s="14"/>
      <c r="B499" s="236"/>
      <c r="C499" s="237"/>
      <c r="D499" s="226" t="s">
        <v>130</v>
      </c>
      <c r="E499" s="238" t="s">
        <v>19</v>
      </c>
      <c r="F499" s="239" t="s">
        <v>464</v>
      </c>
      <c r="G499" s="237"/>
      <c r="H499" s="238" t="s">
        <v>19</v>
      </c>
      <c r="I499" s="240"/>
      <c r="J499" s="237"/>
      <c r="K499" s="237"/>
      <c r="L499" s="241"/>
      <c r="M499" s="242"/>
      <c r="N499" s="243"/>
      <c r="O499" s="243"/>
      <c r="P499" s="243"/>
      <c r="Q499" s="243"/>
      <c r="R499" s="243"/>
      <c r="S499" s="243"/>
      <c r="T499" s="24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5" t="s">
        <v>130</v>
      </c>
      <c r="AU499" s="245" t="s">
        <v>83</v>
      </c>
      <c r="AV499" s="14" t="s">
        <v>80</v>
      </c>
      <c r="AW499" s="14" t="s">
        <v>33</v>
      </c>
      <c r="AX499" s="14" t="s">
        <v>72</v>
      </c>
      <c r="AY499" s="245" t="s">
        <v>119</v>
      </c>
    </row>
    <row r="500" s="14" customFormat="1">
      <c r="A500" s="14"/>
      <c r="B500" s="236"/>
      <c r="C500" s="237"/>
      <c r="D500" s="226" t="s">
        <v>130</v>
      </c>
      <c r="E500" s="238" t="s">
        <v>19</v>
      </c>
      <c r="F500" s="239" t="s">
        <v>465</v>
      </c>
      <c r="G500" s="237"/>
      <c r="H500" s="238" t="s">
        <v>19</v>
      </c>
      <c r="I500" s="240"/>
      <c r="J500" s="237"/>
      <c r="K500" s="237"/>
      <c r="L500" s="241"/>
      <c r="M500" s="242"/>
      <c r="N500" s="243"/>
      <c r="O500" s="243"/>
      <c r="P500" s="243"/>
      <c r="Q500" s="243"/>
      <c r="R500" s="243"/>
      <c r="S500" s="243"/>
      <c r="T500" s="24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5" t="s">
        <v>130</v>
      </c>
      <c r="AU500" s="245" t="s">
        <v>83</v>
      </c>
      <c r="AV500" s="14" t="s">
        <v>80</v>
      </c>
      <c r="AW500" s="14" t="s">
        <v>33</v>
      </c>
      <c r="AX500" s="14" t="s">
        <v>72</v>
      </c>
      <c r="AY500" s="245" t="s">
        <v>119</v>
      </c>
    </row>
    <row r="501" s="14" customFormat="1">
      <c r="A501" s="14"/>
      <c r="B501" s="236"/>
      <c r="C501" s="237"/>
      <c r="D501" s="226" t="s">
        <v>130</v>
      </c>
      <c r="E501" s="238" t="s">
        <v>19</v>
      </c>
      <c r="F501" s="239" t="s">
        <v>466</v>
      </c>
      <c r="G501" s="237"/>
      <c r="H501" s="238" t="s">
        <v>19</v>
      </c>
      <c r="I501" s="240"/>
      <c r="J501" s="237"/>
      <c r="K501" s="237"/>
      <c r="L501" s="241"/>
      <c r="M501" s="242"/>
      <c r="N501" s="243"/>
      <c r="O501" s="243"/>
      <c r="P501" s="243"/>
      <c r="Q501" s="243"/>
      <c r="R501" s="243"/>
      <c r="S501" s="243"/>
      <c r="T501" s="24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5" t="s">
        <v>130</v>
      </c>
      <c r="AU501" s="245" t="s">
        <v>83</v>
      </c>
      <c r="AV501" s="14" t="s">
        <v>80</v>
      </c>
      <c r="AW501" s="14" t="s">
        <v>33</v>
      </c>
      <c r="AX501" s="14" t="s">
        <v>72</v>
      </c>
      <c r="AY501" s="245" t="s">
        <v>119</v>
      </c>
    </row>
    <row r="502" s="2" customFormat="1" ht="16.5" customHeight="1">
      <c r="A502" s="40"/>
      <c r="B502" s="41"/>
      <c r="C502" s="257" t="s">
        <v>661</v>
      </c>
      <c r="D502" s="257" t="s">
        <v>319</v>
      </c>
      <c r="E502" s="258" t="s">
        <v>662</v>
      </c>
      <c r="F502" s="259" t="s">
        <v>663</v>
      </c>
      <c r="G502" s="260" t="s">
        <v>460</v>
      </c>
      <c r="H502" s="261">
        <v>3</v>
      </c>
      <c r="I502" s="262"/>
      <c r="J502" s="263">
        <f>ROUND(I502*H502,2)</f>
        <v>0</v>
      </c>
      <c r="K502" s="259" t="s">
        <v>125</v>
      </c>
      <c r="L502" s="264"/>
      <c r="M502" s="265" t="s">
        <v>19</v>
      </c>
      <c r="N502" s="266" t="s">
        <v>43</v>
      </c>
      <c r="O502" s="86"/>
      <c r="P502" s="215">
        <f>O502*H502</f>
        <v>0</v>
      </c>
      <c r="Q502" s="215">
        <v>0.050599999999999999</v>
      </c>
      <c r="R502" s="215">
        <f>Q502*H502</f>
        <v>0.15179999999999999</v>
      </c>
      <c r="S502" s="215">
        <v>0</v>
      </c>
      <c r="T502" s="21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7" t="s">
        <v>166</v>
      </c>
      <c r="AT502" s="217" t="s">
        <v>319</v>
      </c>
      <c r="AU502" s="217" t="s">
        <v>83</v>
      </c>
      <c r="AY502" s="19" t="s">
        <v>119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9" t="s">
        <v>80</v>
      </c>
      <c r="BK502" s="218">
        <f>ROUND(I502*H502,2)</f>
        <v>0</v>
      </c>
      <c r="BL502" s="19" t="s">
        <v>126</v>
      </c>
      <c r="BM502" s="217" t="s">
        <v>664</v>
      </c>
    </row>
    <row r="503" s="2" customFormat="1" ht="16.5" customHeight="1">
      <c r="A503" s="40"/>
      <c r="B503" s="41"/>
      <c r="C503" s="257" t="s">
        <v>665</v>
      </c>
      <c r="D503" s="257" t="s">
        <v>319</v>
      </c>
      <c r="E503" s="258" t="s">
        <v>666</v>
      </c>
      <c r="F503" s="259" t="s">
        <v>667</v>
      </c>
      <c r="G503" s="260" t="s">
        <v>460</v>
      </c>
      <c r="H503" s="261">
        <v>3</v>
      </c>
      <c r="I503" s="262"/>
      <c r="J503" s="263">
        <f>ROUND(I503*H503,2)</f>
        <v>0</v>
      </c>
      <c r="K503" s="259" t="s">
        <v>125</v>
      </c>
      <c r="L503" s="264"/>
      <c r="M503" s="265" t="s">
        <v>19</v>
      </c>
      <c r="N503" s="266" t="s">
        <v>43</v>
      </c>
      <c r="O503" s="86"/>
      <c r="P503" s="215">
        <f>O503*H503</f>
        <v>0</v>
      </c>
      <c r="Q503" s="215">
        <v>0.0040000000000000001</v>
      </c>
      <c r="R503" s="215">
        <f>Q503*H503</f>
        <v>0.012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166</v>
      </c>
      <c r="AT503" s="217" t="s">
        <v>319</v>
      </c>
      <c r="AU503" s="217" t="s">
        <v>83</v>
      </c>
      <c r="AY503" s="19" t="s">
        <v>119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80</v>
      </c>
      <c r="BK503" s="218">
        <f>ROUND(I503*H503,2)</f>
        <v>0</v>
      </c>
      <c r="BL503" s="19" t="s">
        <v>126</v>
      </c>
      <c r="BM503" s="217" t="s">
        <v>668</v>
      </c>
    </row>
    <row r="504" s="12" customFormat="1" ht="22.8" customHeight="1">
      <c r="A504" s="12"/>
      <c r="B504" s="190"/>
      <c r="C504" s="191"/>
      <c r="D504" s="192" t="s">
        <v>71</v>
      </c>
      <c r="E504" s="204" t="s">
        <v>172</v>
      </c>
      <c r="F504" s="204" t="s">
        <v>669</v>
      </c>
      <c r="G504" s="191"/>
      <c r="H504" s="191"/>
      <c r="I504" s="194"/>
      <c r="J504" s="205">
        <f>BK504</f>
        <v>0</v>
      </c>
      <c r="K504" s="191"/>
      <c r="L504" s="196"/>
      <c r="M504" s="197"/>
      <c r="N504" s="198"/>
      <c r="O504" s="198"/>
      <c r="P504" s="199">
        <f>SUM(P505:P685)</f>
        <v>0</v>
      </c>
      <c r="Q504" s="198"/>
      <c r="R504" s="199">
        <f>SUM(R505:R685)</f>
        <v>498.40498492</v>
      </c>
      <c r="S504" s="198"/>
      <c r="T504" s="200">
        <f>SUM(T505:T685)</f>
        <v>67.5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01" t="s">
        <v>80</v>
      </c>
      <c r="AT504" s="202" t="s">
        <v>71</v>
      </c>
      <c r="AU504" s="202" t="s">
        <v>80</v>
      </c>
      <c r="AY504" s="201" t="s">
        <v>119</v>
      </c>
      <c r="BK504" s="203">
        <f>SUM(BK505:BK685)</f>
        <v>0</v>
      </c>
    </row>
    <row r="505" s="2" customFormat="1" ht="21.75" customHeight="1">
      <c r="A505" s="40"/>
      <c r="B505" s="41"/>
      <c r="C505" s="206" t="s">
        <v>670</v>
      </c>
      <c r="D505" s="206" t="s">
        <v>121</v>
      </c>
      <c r="E505" s="207" t="s">
        <v>671</v>
      </c>
      <c r="F505" s="208" t="s">
        <v>672</v>
      </c>
      <c r="G505" s="209" t="s">
        <v>460</v>
      </c>
      <c r="H505" s="210">
        <v>11</v>
      </c>
      <c r="I505" s="211"/>
      <c r="J505" s="212">
        <f>ROUND(I505*H505,2)</f>
        <v>0</v>
      </c>
      <c r="K505" s="208" t="s">
        <v>125</v>
      </c>
      <c r="L505" s="46"/>
      <c r="M505" s="213" t="s">
        <v>19</v>
      </c>
      <c r="N505" s="214" t="s">
        <v>43</v>
      </c>
      <c r="O505" s="86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126</v>
      </c>
      <c r="AT505" s="217" t="s">
        <v>121</v>
      </c>
      <c r="AU505" s="217" t="s">
        <v>83</v>
      </c>
      <c r="AY505" s="19" t="s">
        <v>119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80</v>
      </c>
      <c r="BK505" s="218">
        <f>ROUND(I505*H505,2)</f>
        <v>0</v>
      </c>
      <c r="BL505" s="19" t="s">
        <v>126</v>
      </c>
      <c r="BM505" s="217" t="s">
        <v>673</v>
      </c>
    </row>
    <row r="506" s="2" customFormat="1">
      <c r="A506" s="40"/>
      <c r="B506" s="41"/>
      <c r="C506" s="42"/>
      <c r="D506" s="219" t="s">
        <v>128</v>
      </c>
      <c r="E506" s="42"/>
      <c r="F506" s="220" t="s">
        <v>674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128</v>
      </c>
      <c r="AU506" s="19" t="s">
        <v>83</v>
      </c>
    </row>
    <row r="507" s="14" customFormat="1">
      <c r="A507" s="14"/>
      <c r="B507" s="236"/>
      <c r="C507" s="237"/>
      <c r="D507" s="226" t="s">
        <v>130</v>
      </c>
      <c r="E507" s="238" t="s">
        <v>19</v>
      </c>
      <c r="F507" s="239" t="s">
        <v>675</v>
      </c>
      <c r="G507" s="237"/>
      <c r="H507" s="238" t="s">
        <v>19</v>
      </c>
      <c r="I507" s="240"/>
      <c r="J507" s="237"/>
      <c r="K507" s="237"/>
      <c r="L507" s="241"/>
      <c r="M507" s="242"/>
      <c r="N507" s="243"/>
      <c r="O507" s="243"/>
      <c r="P507" s="243"/>
      <c r="Q507" s="243"/>
      <c r="R507" s="243"/>
      <c r="S507" s="243"/>
      <c r="T507" s="24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5" t="s">
        <v>130</v>
      </c>
      <c r="AU507" s="245" t="s">
        <v>83</v>
      </c>
      <c r="AV507" s="14" t="s">
        <v>80</v>
      </c>
      <c r="AW507" s="14" t="s">
        <v>33</v>
      </c>
      <c r="AX507" s="14" t="s">
        <v>72</v>
      </c>
      <c r="AY507" s="245" t="s">
        <v>119</v>
      </c>
    </row>
    <row r="508" s="13" customFormat="1">
      <c r="A508" s="13"/>
      <c r="B508" s="224"/>
      <c r="C508" s="225"/>
      <c r="D508" s="226" t="s">
        <v>130</v>
      </c>
      <c r="E508" s="227" t="s">
        <v>19</v>
      </c>
      <c r="F508" s="228" t="s">
        <v>676</v>
      </c>
      <c r="G508" s="225"/>
      <c r="H508" s="229">
        <v>2</v>
      </c>
      <c r="I508" s="230"/>
      <c r="J508" s="225"/>
      <c r="K508" s="225"/>
      <c r="L508" s="231"/>
      <c r="M508" s="232"/>
      <c r="N508" s="233"/>
      <c r="O508" s="233"/>
      <c r="P508" s="233"/>
      <c r="Q508" s="233"/>
      <c r="R508" s="233"/>
      <c r="S508" s="233"/>
      <c r="T508" s="23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5" t="s">
        <v>130</v>
      </c>
      <c r="AU508" s="235" t="s">
        <v>83</v>
      </c>
      <c r="AV508" s="13" t="s">
        <v>83</v>
      </c>
      <c r="AW508" s="13" t="s">
        <v>33</v>
      </c>
      <c r="AX508" s="13" t="s">
        <v>72</v>
      </c>
      <c r="AY508" s="235" t="s">
        <v>119</v>
      </c>
    </row>
    <row r="509" s="13" customFormat="1">
      <c r="A509" s="13"/>
      <c r="B509" s="224"/>
      <c r="C509" s="225"/>
      <c r="D509" s="226" t="s">
        <v>130</v>
      </c>
      <c r="E509" s="227" t="s">
        <v>19</v>
      </c>
      <c r="F509" s="228" t="s">
        <v>677</v>
      </c>
      <c r="G509" s="225"/>
      <c r="H509" s="229">
        <v>2</v>
      </c>
      <c r="I509" s="230"/>
      <c r="J509" s="225"/>
      <c r="K509" s="225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130</v>
      </c>
      <c r="AU509" s="235" t="s">
        <v>83</v>
      </c>
      <c r="AV509" s="13" t="s">
        <v>83</v>
      </c>
      <c r="AW509" s="13" t="s">
        <v>33</v>
      </c>
      <c r="AX509" s="13" t="s">
        <v>72</v>
      </c>
      <c r="AY509" s="235" t="s">
        <v>119</v>
      </c>
    </row>
    <row r="510" s="13" customFormat="1">
      <c r="A510" s="13"/>
      <c r="B510" s="224"/>
      <c r="C510" s="225"/>
      <c r="D510" s="226" t="s">
        <v>130</v>
      </c>
      <c r="E510" s="227" t="s">
        <v>19</v>
      </c>
      <c r="F510" s="228" t="s">
        <v>678</v>
      </c>
      <c r="G510" s="225"/>
      <c r="H510" s="229">
        <v>6</v>
      </c>
      <c r="I510" s="230"/>
      <c r="J510" s="225"/>
      <c r="K510" s="225"/>
      <c r="L510" s="231"/>
      <c r="M510" s="232"/>
      <c r="N510" s="233"/>
      <c r="O510" s="233"/>
      <c r="P510" s="233"/>
      <c r="Q510" s="233"/>
      <c r="R510" s="233"/>
      <c r="S510" s="233"/>
      <c r="T510" s="23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5" t="s">
        <v>130</v>
      </c>
      <c r="AU510" s="235" t="s">
        <v>83</v>
      </c>
      <c r="AV510" s="13" t="s">
        <v>83</v>
      </c>
      <c r="AW510" s="13" t="s">
        <v>33</v>
      </c>
      <c r="AX510" s="13" t="s">
        <v>72</v>
      </c>
      <c r="AY510" s="235" t="s">
        <v>119</v>
      </c>
    </row>
    <row r="511" s="13" customFormat="1">
      <c r="A511" s="13"/>
      <c r="B511" s="224"/>
      <c r="C511" s="225"/>
      <c r="D511" s="226" t="s">
        <v>130</v>
      </c>
      <c r="E511" s="227" t="s">
        <v>19</v>
      </c>
      <c r="F511" s="228" t="s">
        <v>679</v>
      </c>
      <c r="G511" s="225"/>
      <c r="H511" s="229">
        <v>1</v>
      </c>
      <c r="I511" s="230"/>
      <c r="J511" s="225"/>
      <c r="K511" s="225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130</v>
      </c>
      <c r="AU511" s="235" t="s">
        <v>83</v>
      </c>
      <c r="AV511" s="13" t="s">
        <v>83</v>
      </c>
      <c r="AW511" s="13" t="s">
        <v>33</v>
      </c>
      <c r="AX511" s="13" t="s">
        <v>72</v>
      </c>
      <c r="AY511" s="235" t="s">
        <v>119</v>
      </c>
    </row>
    <row r="512" s="15" customFormat="1">
      <c r="A512" s="15"/>
      <c r="B512" s="246"/>
      <c r="C512" s="247"/>
      <c r="D512" s="226" t="s">
        <v>130</v>
      </c>
      <c r="E512" s="248" t="s">
        <v>19</v>
      </c>
      <c r="F512" s="249" t="s">
        <v>193</v>
      </c>
      <c r="G512" s="247"/>
      <c r="H512" s="250">
        <v>11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6" t="s">
        <v>130</v>
      </c>
      <c r="AU512" s="256" t="s">
        <v>83</v>
      </c>
      <c r="AV512" s="15" t="s">
        <v>126</v>
      </c>
      <c r="AW512" s="15" t="s">
        <v>33</v>
      </c>
      <c r="AX512" s="15" t="s">
        <v>80</v>
      </c>
      <c r="AY512" s="256" t="s">
        <v>119</v>
      </c>
    </row>
    <row r="513" s="2" customFormat="1" ht="24.15" customHeight="1">
      <c r="A513" s="40"/>
      <c r="B513" s="41"/>
      <c r="C513" s="206" t="s">
        <v>680</v>
      </c>
      <c r="D513" s="206" t="s">
        <v>121</v>
      </c>
      <c r="E513" s="207" t="s">
        <v>681</v>
      </c>
      <c r="F513" s="208" t="s">
        <v>682</v>
      </c>
      <c r="G513" s="209" t="s">
        <v>460</v>
      </c>
      <c r="H513" s="210">
        <v>990</v>
      </c>
      <c r="I513" s="211"/>
      <c r="J513" s="212">
        <f>ROUND(I513*H513,2)</f>
        <v>0</v>
      </c>
      <c r="K513" s="208" t="s">
        <v>125</v>
      </c>
      <c r="L513" s="46"/>
      <c r="M513" s="213" t="s">
        <v>19</v>
      </c>
      <c r="N513" s="214" t="s">
        <v>43</v>
      </c>
      <c r="O513" s="86"/>
      <c r="P513" s="215">
        <f>O513*H513</f>
        <v>0</v>
      </c>
      <c r="Q513" s="215">
        <v>0</v>
      </c>
      <c r="R513" s="215">
        <f>Q513*H513</f>
        <v>0</v>
      </c>
      <c r="S513" s="215">
        <v>0</v>
      </c>
      <c r="T513" s="216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7" t="s">
        <v>126</v>
      </c>
      <c r="AT513" s="217" t="s">
        <v>121</v>
      </c>
      <c r="AU513" s="217" t="s">
        <v>83</v>
      </c>
      <c r="AY513" s="19" t="s">
        <v>119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9" t="s">
        <v>80</v>
      </c>
      <c r="BK513" s="218">
        <f>ROUND(I513*H513,2)</f>
        <v>0</v>
      </c>
      <c r="BL513" s="19" t="s">
        <v>126</v>
      </c>
      <c r="BM513" s="217" t="s">
        <v>683</v>
      </c>
    </row>
    <row r="514" s="2" customFormat="1">
      <c r="A514" s="40"/>
      <c r="B514" s="41"/>
      <c r="C514" s="42"/>
      <c r="D514" s="219" t="s">
        <v>128</v>
      </c>
      <c r="E514" s="42"/>
      <c r="F514" s="220" t="s">
        <v>684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128</v>
      </c>
      <c r="AU514" s="19" t="s">
        <v>83</v>
      </c>
    </row>
    <row r="515" s="14" customFormat="1">
      <c r="A515" s="14"/>
      <c r="B515" s="236"/>
      <c r="C515" s="237"/>
      <c r="D515" s="226" t="s">
        <v>130</v>
      </c>
      <c r="E515" s="238" t="s">
        <v>19</v>
      </c>
      <c r="F515" s="239" t="s">
        <v>685</v>
      </c>
      <c r="G515" s="237"/>
      <c r="H515" s="238" t="s">
        <v>19</v>
      </c>
      <c r="I515" s="240"/>
      <c r="J515" s="237"/>
      <c r="K515" s="237"/>
      <c r="L515" s="241"/>
      <c r="M515" s="242"/>
      <c r="N515" s="243"/>
      <c r="O515" s="243"/>
      <c r="P515" s="243"/>
      <c r="Q515" s="243"/>
      <c r="R515" s="243"/>
      <c r="S515" s="243"/>
      <c r="T515" s="24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5" t="s">
        <v>130</v>
      </c>
      <c r="AU515" s="245" t="s">
        <v>83</v>
      </c>
      <c r="AV515" s="14" t="s">
        <v>80</v>
      </c>
      <c r="AW515" s="14" t="s">
        <v>33</v>
      </c>
      <c r="AX515" s="14" t="s">
        <v>72</v>
      </c>
      <c r="AY515" s="245" t="s">
        <v>119</v>
      </c>
    </row>
    <row r="516" s="13" customFormat="1">
      <c r="A516" s="13"/>
      <c r="B516" s="224"/>
      <c r="C516" s="225"/>
      <c r="D516" s="226" t="s">
        <v>130</v>
      </c>
      <c r="E516" s="227" t="s">
        <v>19</v>
      </c>
      <c r="F516" s="228" t="s">
        <v>686</v>
      </c>
      <c r="G516" s="225"/>
      <c r="H516" s="229">
        <v>990</v>
      </c>
      <c r="I516" s="230"/>
      <c r="J516" s="225"/>
      <c r="K516" s="225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130</v>
      </c>
      <c r="AU516" s="235" t="s">
        <v>83</v>
      </c>
      <c r="AV516" s="13" t="s">
        <v>83</v>
      </c>
      <c r="AW516" s="13" t="s">
        <v>33</v>
      </c>
      <c r="AX516" s="13" t="s">
        <v>80</v>
      </c>
      <c r="AY516" s="235" t="s">
        <v>119</v>
      </c>
    </row>
    <row r="517" s="2" customFormat="1" ht="24.15" customHeight="1">
      <c r="A517" s="40"/>
      <c r="B517" s="41"/>
      <c r="C517" s="206" t="s">
        <v>687</v>
      </c>
      <c r="D517" s="206" t="s">
        <v>121</v>
      </c>
      <c r="E517" s="207" t="s">
        <v>688</v>
      </c>
      <c r="F517" s="208" t="s">
        <v>689</v>
      </c>
      <c r="G517" s="209" t="s">
        <v>460</v>
      </c>
      <c r="H517" s="210">
        <v>4</v>
      </c>
      <c r="I517" s="211"/>
      <c r="J517" s="212">
        <f>ROUND(I517*H517,2)</f>
        <v>0</v>
      </c>
      <c r="K517" s="208" t="s">
        <v>125</v>
      </c>
      <c r="L517" s="46"/>
      <c r="M517" s="213" t="s">
        <v>19</v>
      </c>
      <c r="N517" s="214" t="s">
        <v>43</v>
      </c>
      <c r="O517" s="86"/>
      <c r="P517" s="215">
        <f>O517*H517</f>
        <v>0</v>
      </c>
      <c r="Q517" s="215">
        <v>0</v>
      </c>
      <c r="R517" s="215">
        <f>Q517*H517</f>
        <v>0</v>
      </c>
      <c r="S517" s="215">
        <v>0</v>
      </c>
      <c r="T517" s="216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7" t="s">
        <v>126</v>
      </c>
      <c r="AT517" s="217" t="s">
        <v>121</v>
      </c>
      <c r="AU517" s="217" t="s">
        <v>83</v>
      </c>
      <c r="AY517" s="19" t="s">
        <v>119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9" t="s">
        <v>80</v>
      </c>
      <c r="BK517" s="218">
        <f>ROUND(I517*H517,2)</f>
        <v>0</v>
      </c>
      <c r="BL517" s="19" t="s">
        <v>126</v>
      </c>
      <c r="BM517" s="217" t="s">
        <v>690</v>
      </c>
    </row>
    <row r="518" s="2" customFormat="1">
      <c r="A518" s="40"/>
      <c r="B518" s="41"/>
      <c r="C518" s="42"/>
      <c r="D518" s="219" t="s">
        <v>128</v>
      </c>
      <c r="E518" s="42"/>
      <c r="F518" s="220" t="s">
        <v>691</v>
      </c>
      <c r="G518" s="42"/>
      <c r="H518" s="42"/>
      <c r="I518" s="221"/>
      <c r="J518" s="42"/>
      <c r="K518" s="42"/>
      <c r="L518" s="46"/>
      <c r="M518" s="222"/>
      <c r="N518" s="223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128</v>
      </c>
      <c r="AU518" s="19" t="s">
        <v>83</v>
      </c>
    </row>
    <row r="519" s="14" customFormat="1">
      <c r="A519" s="14"/>
      <c r="B519" s="236"/>
      <c r="C519" s="237"/>
      <c r="D519" s="226" t="s">
        <v>130</v>
      </c>
      <c r="E519" s="238" t="s">
        <v>19</v>
      </c>
      <c r="F519" s="239" t="s">
        <v>675</v>
      </c>
      <c r="G519" s="237"/>
      <c r="H519" s="238" t="s">
        <v>19</v>
      </c>
      <c r="I519" s="240"/>
      <c r="J519" s="237"/>
      <c r="K519" s="237"/>
      <c r="L519" s="241"/>
      <c r="M519" s="242"/>
      <c r="N519" s="243"/>
      <c r="O519" s="243"/>
      <c r="P519" s="243"/>
      <c r="Q519" s="243"/>
      <c r="R519" s="243"/>
      <c r="S519" s="243"/>
      <c r="T519" s="24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5" t="s">
        <v>130</v>
      </c>
      <c r="AU519" s="245" t="s">
        <v>83</v>
      </c>
      <c r="AV519" s="14" t="s">
        <v>80</v>
      </c>
      <c r="AW519" s="14" t="s">
        <v>33</v>
      </c>
      <c r="AX519" s="14" t="s">
        <v>72</v>
      </c>
      <c r="AY519" s="245" t="s">
        <v>119</v>
      </c>
    </row>
    <row r="520" s="13" customFormat="1">
      <c r="A520" s="13"/>
      <c r="B520" s="224"/>
      <c r="C520" s="225"/>
      <c r="D520" s="226" t="s">
        <v>130</v>
      </c>
      <c r="E520" s="227" t="s">
        <v>19</v>
      </c>
      <c r="F520" s="228" t="s">
        <v>692</v>
      </c>
      <c r="G520" s="225"/>
      <c r="H520" s="229">
        <v>4</v>
      </c>
      <c r="I520" s="230"/>
      <c r="J520" s="225"/>
      <c r="K520" s="225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130</v>
      </c>
      <c r="AU520" s="235" t="s">
        <v>83</v>
      </c>
      <c r="AV520" s="13" t="s">
        <v>83</v>
      </c>
      <c r="AW520" s="13" t="s">
        <v>33</v>
      </c>
      <c r="AX520" s="13" t="s">
        <v>80</v>
      </c>
      <c r="AY520" s="235" t="s">
        <v>119</v>
      </c>
    </row>
    <row r="521" s="2" customFormat="1" ht="24.15" customHeight="1">
      <c r="A521" s="40"/>
      <c r="B521" s="41"/>
      <c r="C521" s="206" t="s">
        <v>693</v>
      </c>
      <c r="D521" s="206" t="s">
        <v>121</v>
      </c>
      <c r="E521" s="207" t="s">
        <v>694</v>
      </c>
      <c r="F521" s="208" t="s">
        <v>695</v>
      </c>
      <c r="G521" s="209" t="s">
        <v>460</v>
      </c>
      <c r="H521" s="210">
        <v>360</v>
      </c>
      <c r="I521" s="211"/>
      <c r="J521" s="212">
        <f>ROUND(I521*H521,2)</f>
        <v>0</v>
      </c>
      <c r="K521" s="208" t="s">
        <v>125</v>
      </c>
      <c r="L521" s="46"/>
      <c r="M521" s="213" t="s">
        <v>19</v>
      </c>
      <c r="N521" s="214" t="s">
        <v>43</v>
      </c>
      <c r="O521" s="86"/>
      <c r="P521" s="215">
        <f>O521*H521</f>
        <v>0</v>
      </c>
      <c r="Q521" s="215">
        <v>0</v>
      </c>
      <c r="R521" s="215">
        <f>Q521*H521</f>
        <v>0</v>
      </c>
      <c r="S521" s="215">
        <v>0</v>
      </c>
      <c r="T521" s="21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126</v>
      </c>
      <c r="AT521" s="217" t="s">
        <v>121</v>
      </c>
      <c r="AU521" s="217" t="s">
        <v>83</v>
      </c>
      <c r="AY521" s="19" t="s">
        <v>119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9" t="s">
        <v>80</v>
      </c>
      <c r="BK521" s="218">
        <f>ROUND(I521*H521,2)</f>
        <v>0</v>
      </c>
      <c r="BL521" s="19" t="s">
        <v>126</v>
      </c>
      <c r="BM521" s="217" t="s">
        <v>696</v>
      </c>
    </row>
    <row r="522" s="2" customFormat="1">
      <c r="A522" s="40"/>
      <c r="B522" s="41"/>
      <c r="C522" s="42"/>
      <c r="D522" s="219" t="s">
        <v>128</v>
      </c>
      <c r="E522" s="42"/>
      <c r="F522" s="220" t="s">
        <v>697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128</v>
      </c>
      <c r="AU522" s="19" t="s">
        <v>83</v>
      </c>
    </row>
    <row r="523" s="14" customFormat="1">
      <c r="A523" s="14"/>
      <c r="B523" s="236"/>
      <c r="C523" s="237"/>
      <c r="D523" s="226" t="s">
        <v>130</v>
      </c>
      <c r="E523" s="238" t="s">
        <v>19</v>
      </c>
      <c r="F523" s="239" t="s">
        <v>685</v>
      </c>
      <c r="G523" s="237"/>
      <c r="H523" s="238" t="s">
        <v>19</v>
      </c>
      <c r="I523" s="240"/>
      <c r="J523" s="237"/>
      <c r="K523" s="237"/>
      <c r="L523" s="241"/>
      <c r="M523" s="242"/>
      <c r="N523" s="243"/>
      <c r="O523" s="243"/>
      <c r="P523" s="243"/>
      <c r="Q523" s="243"/>
      <c r="R523" s="243"/>
      <c r="S523" s="243"/>
      <c r="T523" s="24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5" t="s">
        <v>130</v>
      </c>
      <c r="AU523" s="245" t="s">
        <v>83</v>
      </c>
      <c r="AV523" s="14" t="s">
        <v>80</v>
      </c>
      <c r="AW523" s="14" t="s">
        <v>33</v>
      </c>
      <c r="AX523" s="14" t="s">
        <v>72</v>
      </c>
      <c r="AY523" s="245" t="s">
        <v>119</v>
      </c>
    </row>
    <row r="524" s="13" customFormat="1">
      <c r="A524" s="13"/>
      <c r="B524" s="224"/>
      <c r="C524" s="225"/>
      <c r="D524" s="226" t="s">
        <v>130</v>
      </c>
      <c r="E524" s="227" t="s">
        <v>19</v>
      </c>
      <c r="F524" s="228" t="s">
        <v>698</v>
      </c>
      <c r="G524" s="225"/>
      <c r="H524" s="229">
        <v>360</v>
      </c>
      <c r="I524" s="230"/>
      <c r="J524" s="225"/>
      <c r="K524" s="225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130</v>
      </c>
      <c r="AU524" s="235" t="s">
        <v>83</v>
      </c>
      <c r="AV524" s="13" t="s">
        <v>83</v>
      </c>
      <c r="AW524" s="13" t="s">
        <v>33</v>
      </c>
      <c r="AX524" s="13" t="s">
        <v>80</v>
      </c>
      <c r="AY524" s="235" t="s">
        <v>119</v>
      </c>
    </row>
    <row r="525" s="2" customFormat="1" ht="16.5" customHeight="1">
      <c r="A525" s="40"/>
      <c r="B525" s="41"/>
      <c r="C525" s="206" t="s">
        <v>699</v>
      </c>
      <c r="D525" s="206" t="s">
        <v>121</v>
      </c>
      <c r="E525" s="207" t="s">
        <v>700</v>
      </c>
      <c r="F525" s="208" t="s">
        <v>701</v>
      </c>
      <c r="G525" s="209" t="s">
        <v>460</v>
      </c>
      <c r="H525" s="210">
        <v>15</v>
      </c>
      <c r="I525" s="211"/>
      <c r="J525" s="212">
        <f>ROUND(I525*H525,2)</f>
        <v>0</v>
      </c>
      <c r="K525" s="208" t="s">
        <v>125</v>
      </c>
      <c r="L525" s="46"/>
      <c r="M525" s="213" t="s">
        <v>19</v>
      </c>
      <c r="N525" s="214" t="s">
        <v>43</v>
      </c>
      <c r="O525" s="86"/>
      <c r="P525" s="215">
        <f>O525*H525</f>
        <v>0</v>
      </c>
      <c r="Q525" s="215">
        <v>0</v>
      </c>
      <c r="R525" s="215">
        <f>Q525*H525</f>
        <v>0</v>
      </c>
      <c r="S525" s="215">
        <v>0</v>
      </c>
      <c r="T525" s="216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7" t="s">
        <v>126</v>
      </c>
      <c r="AT525" s="217" t="s">
        <v>121</v>
      </c>
      <c r="AU525" s="217" t="s">
        <v>83</v>
      </c>
      <c r="AY525" s="19" t="s">
        <v>119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9" t="s">
        <v>80</v>
      </c>
      <c r="BK525" s="218">
        <f>ROUND(I525*H525,2)</f>
        <v>0</v>
      </c>
      <c r="BL525" s="19" t="s">
        <v>126</v>
      </c>
      <c r="BM525" s="217" t="s">
        <v>702</v>
      </c>
    </row>
    <row r="526" s="2" customFormat="1">
      <c r="A526" s="40"/>
      <c r="B526" s="41"/>
      <c r="C526" s="42"/>
      <c r="D526" s="219" t="s">
        <v>128</v>
      </c>
      <c r="E526" s="42"/>
      <c r="F526" s="220" t="s">
        <v>703</v>
      </c>
      <c r="G526" s="42"/>
      <c r="H526" s="42"/>
      <c r="I526" s="221"/>
      <c r="J526" s="42"/>
      <c r="K526" s="42"/>
      <c r="L526" s="46"/>
      <c r="M526" s="222"/>
      <c r="N526" s="22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128</v>
      </c>
      <c r="AU526" s="19" t="s">
        <v>83</v>
      </c>
    </row>
    <row r="527" s="14" customFormat="1">
      <c r="A527" s="14"/>
      <c r="B527" s="236"/>
      <c r="C527" s="237"/>
      <c r="D527" s="226" t="s">
        <v>130</v>
      </c>
      <c r="E527" s="238" t="s">
        <v>19</v>
      </c>
      <c r="F527" s="239" t="s">
        <v>675</v>
      </c>
      <c r="G527" s="237"/>
      <c r="H527" s="238" t="s">
        <v>19</v>
      </c>
      <c r="I527" s="240"/>
      <c r="J527" s="237"/>
      <c r="K527" s="237"/>
      <c r="L527" s="241"/>
      <c r="M527" s="242"/>
      <c r="N527" s="243"/>
      <c r="O527" s="243"/>
      <c r="P527" s="243"/>
      <c r="Q527" s="243"/>
      <c r="R527" s="243"/>
      <c r="S527" s="243"/>
      <c r="T527" s="24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5" t="s">
        <v>130</v>
      </c>
      <c r="AU527" s="245" t="s">
        <v>83</v>
      </c>
      <c r="AV527" s="14" t="s">
        <v>80</v>
      </c>
      <c r="AW527" s="14" t="s">
        <v>33</v>
      </c>
      <c r="AX527" s="14" t="s">
        <v>72</v>
      </c>
      <c r="AY527" s="245" t="s">
        <v>119</v>
      </c>
    </row>
    <row r="528" s="13" customFormat="1">
      <c r="A528" s="13"/>
      <c r="B528" s="224"/>
      <c r="C528" s="225"/>
      <c r="D528" s="226" t="s">
        <v>130</v>
      </c>
      <c r="E528" s="227" t="s">
        <v>19</v>
      </c>
      <c r="F528" s="228" t="s">
        <v>704</v>
      </c>
      <c r="G528" s="225"/>
      <c r="H528" s="229">
        <v>15</v>
      </c>
      <c r="I528" s="230"/>
      <c r="J528" s="225"/>
      <c r="K528" s="225"/>
      <c r="L528" s="231"/>
      <c r="M528" s="232"/>
      <c r="N528" s="233"/>
      <c r="O528" s="233"/>
      <c r="P528" s="233"/>
      <c r="Q528" s="233"/>
      <c r="R528" s="233"/>
      <c r="S528" s="233"/>
      <c r="T528" s="23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5" t="s">
        <v>130</v>
      </c>
      <c r="AU528" s="235" t="s">
        <v>83</v>
      </c>
      <c r="AV528" s="13" t="s">
        <v>83</v>
      </c>
      <c r="AW528" s="13" t="s">
        <v>33</v>
      </c>
      <c r="AX528" s="13" t="s">
        <v>80</v>
      </c>
      <c r="AY528" s="235" t="s">
        <v>119</v>
      </c>
    </row>
    <row r="529" s="14" customFormat="1">
      <c r="A529" s="14"/>
      <c r="B529" s="236"/>
      <c r="C529" s="237"/>
      <c r="D529" s="226" t="s">
        <v>130</v>
      </c>
      <c r="E529" s="238" t="s">
        <v>19</v>
      </c>
      <c r="F529" s="239" t="s">
        <v>337</v>
      </c>
      <c r="G529" s="237"/>
      <c r="H529" s="238" t="s">
        <v>19</v>
      </c>
      <c r="I529" s="240"/>
      <c r="J529" s="237"/>
      <c r="K529" s="237"/>
      <c r="L529" s="241"/>
      <c r="M529" s="242"/>
      <c r="N529" s="243"/>
      <c r="O529" s="243"/>
      <c r="P529" s="243"/>
      <c r="Q529" s="243"/>
      <c r="R529" s="243"/>
      <c r="S529" s="243"/>
      <c r="T529" s="24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5" t="s">
        <v>130</v>
      </c>
      <c r="AU529" s="245" t="s">
        <v>83</v>
      </c>
      <c r="AV529" s="14" t="s">
        <v>80</v>
      </c>
      <c r="AW529" s="14" t="s">
        <v>33</v>
      </c>
      <c r="AX529" s="14" t="s">
        <v>72</v>
      </c>
      <c r="AY529" s="245" t="s">
        <v>119</v>
      </c>
    </row>
    <row r="530" s="2" customFormat="1" ht="24.15" customHeight="1">
      <c r="A530" s="40"/>
      <c r="B530" s="41"/>
      <c r="C530" s="206" t="s">
        <v>705</v>
      </c>
      <c r="D530" s="206" t="s">
        <v>121</v>
      </c>
      <c r="E530" s="207" t="s">
        <v>706</v>
      </c>
      <c r="F530" s="208" t="s">
        <v>707</v>
      </c>
      <c r="G530" s="209" t="s">
        <v>460</v>
      </c>
      <c r="H530" s="210">
        <v>1350</v>
      </c>
      <c r="I530" s="211"/>
      <c r="J530" s="212">
        <f>ROUND(I530*H530,2)</f>
        <v>0</v>
      </c>
      <c r="K530" s="208" t="s">
        <v>125</v>
      </c>
      <c r="L530" s="46"/>
      <c r="M530" s="213" t="s">
        <v>19</v>
      </c>
      <c r="N530" s="214" t="s">
        <v>43</v>
      </c>
      <c r="O530" s="86"/>
      <c r="P530" s="215">
        <f>O530*H530</f>
        <v>0</v>
      </c>
      <c r="Q530" s="215">
        <v>0</v>
      </c>
      <c r="R530" s="215">
        <f>Q530*H530</f>
        <v>0</v>
      </c>
      <c r="S530" s="215">
        <v>0</v>
      </c>
      <c r="T530" s="216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7" t="s">
        <v>126</v>
      </c>
      <c r="AT530" s="217" t="s">
        <v>121</v>
      </c>
      <c r="AU530" s="217" t="s">
        <v>83</v>
      </c>
      <c r="AY530" s="19" t="s">
        <v>119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9" t="s">
        <v>80</v>
      </c>
      <c r="BK530" s="218">
        <f>ROUND(I530*H530,2)</f>
        <v>0</v>
      </c>
      <c r="BL530" s="19" t="s">
        <v>126</v>
      </c>
      <c r="BM530" s="217" t="s">
        <v>708</v>
      </c>
    </row>
    <row r="531" s="2" customFormat="1">
      <c r="A531" s="40"/>
      <c r="B531" s="41"/>
      <c r="C531" s="42"/>
      <c r="D531" s="219" t="s">
        <v>128</v>
      </c>
      <c r="E531" s="42"/>
      <c r="F531" s="220" t="s">
        <v>709</v>
      </c>
      <c r="G531" s="42"/>
      <c r="H531" s="42"/>
      <c r="I531" s="221"/>
      <c r="J531" s="42"/>
      <c r="K531" s="42"/>
      <c r="L531" s="46"/>
      <c r="M531" s="222"/>
      <c r="N531" s="223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128</v>
      </c>
      <c r="AU531" s="19" t="s">
        <v>83</v>
      </c>
    </row>
    <row r="532" s="14" customFormat="1">
      <c r="A532" s="14"/>
      <c r="B532" s="236"/>
      <c r="C532" s="237"/>
      <c r="D532" s="226" t="s">
        <v>130</v>
      </c>
      <c r="E532" s="238" t="s">
        <v>19</v>
      </c>
      <c r="F532" s="239" t="s">
        <v>685</v>
      </c>
      <c r="G532" s="237"/>
      <c r="H532" s="238" t="s">
        <v>19</v>
      </c>
      <c r="I532" s="240"/>
      <c r="J532" s="237"/>
      <c r="K532" s="237"/>
      <c r="L532" s="241"/>
      <c r="M532" s="242"/>
      <c r="N532" s="243"/>
      <c r="O532" s="243"/>
      <c r="P532" s="243"/>
      <c r="Q532" s="243"/>
      <c r="R532" s="243"/>
      <c r="S532" s="243"/>
      <c r="T532" s="24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5" t="s">
        <v>130</v>
      </c>
      <c r="AU532" s="245" t="s">
        <v>83</v>
      </c>
      <c r="AV532" s="14" t="s">
        <v>80</v>
      </c>
      <c r="AW532" s="14" t="s">
        <v>33</v>
      </c>
      <c r="AX532" s="14" t="s">
        <v>72</v>
      </c>
      <c r="AY532" s="245" t="s">
        <v>119</v>
      </c>
    </row>
    <row r="533" s="13" customFormat="1">
      <c r="A533" s="13"/>
      <c r="B533" s="224"/>
      <c r="C533" s="225"/>
      <c r="D533" s="226" t="s">
        <v>130</v>
      </c>
      <c r="E533" s="227" t="s">
        <v>19</v>
      </c>
      <c r="F533" s="228" t="s">
        <v>710</v>
      </c>
      <c r="G533" s="225"/>
      <c r="H533" s="229">
        <v>1350</v>
      </c>
      <c r="I533" s="230"/>
      <c r="J533" s="225"/>
      <c r="K533" s="225"/>
      <c r="L533" s="231"/>
      <c r="M533" s="232"/>
      <c r="N533" s="233"/>
      <c r="O533" s="233"/>
      <c r="P533" s="233"/>
      <c r="Q533" s="233"/>
      <c r="R533" s="233"/>
      <c r="S533" s="233"/>
      <c r="T533" s="23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5" t="s">
        <v>130</v>
      </c>
      <c r="AU533" s="235" t="s">
        <v>83</v>
      </c>
      <c r="AV533" s="13" t="s">
        <v>83</v>
      </c>
      <c r="AW533" s="13" t="s">
        <v>33</v>
      </c>
      <c r="AX533" s="13" t="s">
        <v>80</v>
      </c>
      <c r="AY533" s="235" t="s">
        <v>119</v>
      </c>
    </row>
    <row r="534" s="2" customFormat="1" ht="16.5" customHeight="1">
      <c r="A534" s="40"/>
      <c r="B534" s="41"/>
      <c r="C534" s="206" t="s">
        <v>711</v>
      </c>
      <c r="D534" s="206" t="s">
        <v>121</v>
      </c>
      <c r="E534" s="207" t="s">
        <v>712</v>
      </c>
      <c r="F534" s="208" t="s">
        <v>713</v>
      </c>
      <c r="G534" s="209" t="s">
        <v>460</v>
      </c>
      <c r="H534" s="210">
        <v>5</v>
      </c>
      <c r="I534" s="211"/>
      <c r="J534" s="212">
        <f>ROUND(I534*H534,2)</f>
        <v>0</v>
      </c>
      <c r="K534" s="208" t="s">
        <v>125</v>
      </c>
      <c r="L534" s="46"/>
      <c r="M534" s="213" t="s">
        <v>19</v>
      </c>
      <c r="N534" s="214" t="s">
        <v>43</v>
      </c>
      <c r="O534" s="86"/>
      <c r="P534" s="215">
        <f>O534*H534</f>
        <v>0</v>
      </c>
      <c r="Q534" s="215">
        <v>0.00069999999999999999</v>
      </c>
      <c r="R534" s="215">
        <f>Q534*H534</f>
        <v>0.0035000000000000001</v>
      </c>
      <c r="S534" s="215">
        <v>0</v>
      </c>
      <c r="T534" s="21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126</v>
      </c>
      <c r="AT534" s="217" t="s">
        <v>121</v>
      </c>
      <c r="AU534" s="217" t="s">
        <v>83</v>
      </c>
      <c r="AY534" s="19" t="s">
        <v>119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9" t="s">
        <v>80</v>
      </c>
      <c r="BK534" s="218">
        <f>ROUND(I534*H534,2)</f>
        <v>0</v>
      </c>
      <c r="BL534" s="19" t="s">
        <v>126</v>
      </c>
      <c r="BM534" s="217" t="s">
        <v>714</v>
      </c>
    </row>
    <row r="535" s="2" customFormat="1">
      <c r="A535" s="40"/>
      <c r="B535" s="41"/>
      <c r="C535" s="42"/>
      <c r="D535" s="219" t="s">
        <v>128</v>
      </c>
      <c r="E535" s="42"/>
      <c r="F535" s="220" t="s">
        <v>715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128</v>
      </c>
      <c r="AU535" s="19" t="s">
        <v>83</v>
      </c>
    </row>
    <row r="536" s="14" customFormat="1">
      <c r="A536" s="14"/>
      <c r="B536" s="236"/>
      <c r="C536" s="237"/>
      <c r="D536" s="226" t="s">
        <v>130</v>
      </c>
      <c r="E536" s="238" t="s">
        <v>19</v>
      </c>
      <c r="F536" s="239" t="s">
        <v>716</v>
      </c>
      <c r="G536" s="237"/>
      <c r="H536" s="238" t="s">
        <v>19</v>
      </c>
      <c r="I536" s="240"/>
      <c r="J536" s="237"/>
      <c r="K536" s="237"/>
      <c r="L536" s="241"/>
      <c r="M536" s="242"/>
      <c r="N536" s="243"/>
      <c r="O536" s="243"/>
      <c r="P536" s="243"/>
      <c r="Q536" s="243"/>
      <c r="R536" s="243"/>
      <c r="S536" s="243"/>
      <c r="T536" s="24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5" t="s">
        <v>130</v>
      </c>
      <c r="AU536" s="245" t="s">
        <v>83</v>
      </c>
      <c r="AV536" s="14" t="s">
        <v>80</v>
      </c>
      <c r="AW536" s="14" t="s">
        <v>33</v>
      </c>
      <c r="AX536" s="14" t="s">
        <v>72</v>
      </c>
      <c r="AY536" s="245" t="s">
        <v>119</v>
      </c>
    </row>
    <row r="537" s="13" customFormat="1">
      <c r="A537" s="13"/>
      <c r="B537" s="224"/>
      <c r="C537" s="225"/>
      <c r="D537" s="226" t="s">
        <v>130</v>
      </c>
      <c r="E537" s="227" t="s">
        <v>19</v>
      </c>
      <c r="F537" s="228" t="s">
        <v>717</v>
      </c>
      <c r="G537" s="225"/>
      <c r="H537" s="229">
        <v>1</v>
      </c>
      <c r="I537" s="230"/>
      <c r="J537" s="225"/>
      <c r="K537" s="225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130</v>
      </c>
      <c r="AU537" s="235" t="s">
        <v>83</v>
      </c>
      <c r="AV537" s="13" t="s">
        <v>83</v>
      </c>
      <c r="AW537" s="13" t="s">
        <v>33</v>
      </c>
      <c r="AX537" s="13" t="s">
        <v>72</v>
      </c>
      <c r="AY537" s="235" t="s">
        <v>119</v>
      </c>
    </row>
    <row r="538" s="13" customFormat="1">
      <c r="A538" s="13"/>
      <c r="B538" s="224"/>
      <c r="C538" s="225"/>
      <c r="D538" s="226" t="s">
        <v>130</v>
      </c>
      <c r="E538" s="227" t="s">
        <v>19</v>
      </c>
      <c r="F538" s="228" t="s">
        <v>718</v>
      </c>
      <c r="G538" s="225"/>
      <c r="H538" s="229">
        <v>2</v>
      </c>
      <c r="I538" s="230"/>
      <c r="J538" s="225"/>
      <c r="K538" s="225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130</v>
      </c>
      <c r="AU538" s="235" t="s">
        <v>83</v>
      </c>
      <c r="AV538" s="13" t="s">
        <v>83</v>
      </c>
      <c r="AW538" s="13" t="s">
        <v>33</v>
      </c>
      <c r="AX538" s="13" t="s">
        <v>72</v>
      </c>
      <c r="AY538" s="235" t="s">
        <v>119</v>
      </c>
    </row>
    <row r="539" s="13" customFormat="1">
      <c r="A539" s="13"/>
      <c r="B539" s="224"/>
      <c r="C539" s="225"/>
      <c r="D539" s="226" t="s">
        <v>130</v>
      </c>
      <c r="E539" s="227" t="s">
        <v>19</v>
      </c>
      <c r="F539" s="228" t="s">
        <v>719</v>
      </c>
      <c r="G539" s="225"/>
      <c r="H539" s="229">
        <v>2</v>
      </c>
      <c r="I539" s="230"/>
      <c r="J539" s="225"/>
      <c r="K539" s="225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130</v>
      </c>
      <c r="AU539" s="235" t="s">
        <v>83</v>
      </c>
      <c r="AV539" s="13" t="s">
        <v>83</v>
      </c>
      <c r="AW539" s="13" t="s">
        <v>33</v>
      </c>
      <c r="AX539" s="13" t="s">
        <v>72</v>
      </c>
      <c r="AY539" s="235" t="s">
        <v>119</v>
      </c>
    </row>
    <row r="540" s="15" customFormat="1">
      <c r="A540" s="15"/>
      <c r="B540" s="246"/>
      <c r="C540" s="247"/>
      <c r="D540" s="226" t="s">
        <v>130</v>
      </c>
      <c r="E540" s="248" t="s">
        <v>19</v>
      </c>
      <c r="F540" s="249" t="s">
        <v>193</v>
      </c>
      <c r="G540" s="247"/>
      <c r="H540" s="250">
        <v>5</v>
      </c>
      <c r="I540" s="251"/>
      <c r="J540" s="247"/>
      <c r="K540" s="247"/>
      <c r="L540" s="252"/>
      <c r="M540" s="253"/>
      <c r="N540" s="254"/>
      <c r="O540" s="254"/>
      <c r="P540" s="254"/>
      <c r="Q540" s="254"/>
      <c r="R540" s="254"/>
      <c r="S540" s="254"/>
      <c r="T540" s="25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56" t="s">
        <v>130</v>
      </c>
      <c r="AU540" s="256" t="s">
        <v>83</v>
      </c>
      <c r="AV540" s="15" t="s">
        <v>126</v>
      </c>
      <c r="AW540" s="15" t="s">
        <v>33</v>
      </c>
      <c r="AX540" s="15" t="s">
        <v>80</v>
      </c>
      <c r="AY540" s="256" t="s">
        <v>119</v>
      </c>
    </row>
    <row r="541" s="2" customFormat="1" ht="16.5" customHeight="1">
      <c r="A541" s="40"/>
      <c r="B541" s="41"/>
      <c r="C541" s="257" t="s">
        <v>720</v>
      </c>
      <c r="D541" s="257" t="s">
        <v>319</v>
      </c>
      <c r="E541" s="258" t="s">
        <v>721</v>
      </c>
      <c r="F541" s="259" t="s">
        <v>722</v>
      </c>
      <c r="G541" s="260" t="s">
        <v>460</v>
      </c>
      <c r="H541" s="261">
        <v>1</v>
      </c>
      <c r="I541" s="262"/>
      <c r="J541" s="263">
        <f>ROUND(I541*H541,2)</f>
        <v>0</v>
      </c>
      <c r="K541" s="259" t="s">
        <v>125</v>
      </c>
      <c r="L541" s="264"/>
      <c r="M541" s="265" t="s">
        <v>19</v>
      </c>
      <c r="N541" s="266" t="s">
        <v>43</v>
      </c>
      <c r="O541" s="86"/>
      <c r="P541" s="215">
        <f>O541*H541</f>
        <v>0</v>
      </c>
      <c r="Q541" s="215">
        <v>0.0035000000000000001</v>
      </c>
      <c r="R541" s="215">
        <f>Q541*H541</f>
        <v>0.0035000000000000001</v>
      </c>
      <c r="S541" s="215">
        <v>0</v>
      </c>
      <c r="T541" s="216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7" t="s">
        <v>166</v>
      </c>
      <c r="AT541" s="217" t="s">
        <v>319</v>
      </c>
      <c r="AU541" s="217" t="s">
        <v>83</v>
      </c>
      <c r="AY541" s="19" t="s">
        <v>119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9" t="s">
        <v>80</v>
      </c>
      <c r="BK541" s="218">
        <f>ROUND(I541*H541,2)</f>
        <v>0</v>
      </c>
      <c r="BL541" s="19" t="s">
        <v>126</v>
      </c>
      <c r="BM541" s="217" t="s">
        <v>723</v>
      </c>
    </row>
    <row r="542" s="14" customFormat="1">
      <c r="A542" s="14"/>
      <c r="B542" s="236"/>
      <c r="C542" s="237"/>
      <c r="D542" s="226" t="s">
        <v>130</v>
      </c>
      <c r="E542" s="238" t="s">
        <v>19</v>
      </c>
      <c r="F542" s="239" t="s">
        <v>724</v>
      </c>
      <c r="G542" s="237"/>
      <c r="H542" s="238" t="s">
        <v>19</v>
      </c>
      <c r="I542" s="240"/>
      <c r="J542" s="237"/>
      <c r="K542" s="237"/>
      <c r="L542" s="241"/>
      <c r="M542" s="242"/>
      <c r="N542" s="243"/>
      <c r="O542" s="243"/>
      <c r="P542" s="243"/>
      <c r="Q542" s="243"/>
      <c r="R542" s="243"/>
      <c r="S542" s="243"/>
      <c r="T542" s="24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5" t="s">
        <v>130</v>
      </c>
      <c r="AU542" s="245" t="s">
        <v>83</v>
      </c>
      <c r="AV542" s="14" t="s">
        <v>80</v>
      </c>
      <c r="AW542" s="14" t="s">
        <v>33</v>
      </c>
      <c r="AX542" s="14" t="s">
        <v>72</v>
      </c>
      <c r="AY542" s="245" t="s">
        <v>119</v>
      </c>
    </row>
    <row r="543" s="13" customFormat="1">
      <c r="A543" s="13"/>
      <c r="B543" s="224"/>
      <c r="C543" s="225"/>
      <c r="D543" s="226" t="s">
        <v>130</v>
      </c>
      <c r="E543" s="227" t="s">
        <v>19</v>
      </c>
      <c r="F543" s="228" t="s">
        <v>717</v>
      </c>
      <c r="G543" s="225"/>
      <c r="H543" s="229">
        <v>1</v>
      </c>
      <c r="I543" s="230"/>
      <c r="J543" s="225"/>
      <c r="K543" s="225"/>
      <c r="L543" s="231"/>
      <c r="M543" s="232"/>
      <c r="N543" s="233"/>
      <c r="O543" s="233"/>
      <c r="P543" s="233"/>
      <c r="Q543" s="233"/>
      <c r="R543" s="233"/>
      <c r="S543" s="233"/>
      <c r="T543" s="23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5" t="s">
        <v>130</v>
      </c>
      <c r="AU543" s="235" t="s">
        <v>83</v>
      </c>
      <c r="AV543" s="13" t="s">
        <v>83</v>
      </c>
      <c r="AW543" s="13" t="s">
        <v>33</v>
      </c>
      <c r="AX543" s="13" t="s">
        <v>80</v>
      </c>
      <c r="AY543" s="235" t="s">
        <v>119</v>
      </c>
    </row>
    <row r="544" s="2" customFormat="1" ht="16.5" customHeight="1">
      <c r="A544" s="40"/>
      <c r="B544" s="41"/>
      <c r="C544" s="257" t="s">
        <v>725</v>
      </c>
      <c r="D544" s="257" t="s">
        <v>319</v>
      </c>
      <c r="E544" s="258" t="s">
        <v>726</v>
      </c>
      <c r="F544" s="259" t="s">
        <v>727</v>
      </c>
      <c r="G544" s="260" t="s">
        <v>460</v>
      </c>
      <c r="H544" s="261">
        <v>4</v>
      </c>
      <c r="I544" s="262"/>
      <c r="J544" s="263">
        <f>ROUND(I544*H544,2)</f>
        <v>0</v>
      </c>
      <c r="K544" s="259" t="s">
        <v>125</v>
      </c>
      <c r="L544" s="264"/>
      <c r="M544" s="265" t="s">
        <v>19</v>
      </c>
      <c r="N544" s="266" t="s">
        <v>43</v>
      </c>
      <c r="O544" s="86"/>
      <c r="P544" s="215">
        <f>O544*H544</f>
        <v>0</v>
      </c>
      <c r="Q544" s="215">
        <v>0.0077000000000000002</v>
      </c>
      <c r="R544" s="215">
        <f>Q544*H544</f>
        <v>0.030800000000000001</v>
      </c>
      <c r="S544" s="215">
        <v>0</v>
      </c>
      <c r="T544" s="216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7" t="s">
        <v>166</v>
      </c>
      <c r="AT544" s="217" t="s">
        <v>319</v>
      </c>
      <c r="AU544" s="217" t="s">
        <v>83</v>
      </c>
      <c r="AY544" s="19" t="s">
        <v>119</v>
      </c>
      <c r="BE544" s="218">
        <f>IF(N544="základní",J544,0)</f>
        <v>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9" t="s">
        <v>80</v>
      </c>
      <c r="BK544" s="218">
        <f>ROUND(I544*H544,2)</f>
        <v>0</v>
      </c>
      <c r="BL544" s="19" t="s">
        <v>126</v>
      </c>
      <c r="BM544" s="217" t="s">
        <v>728</v>
      </c>
    </row>
    <row r="545" s="14" customFormat="1">
      <c r="A545" s="14"/>
      <c r="B545" s="236"/>
      <c r="C545" s="237"/>
      <c r="D545" s="226" t="s">
        <v>130</v>
      </c>
      <c r="E545" s="238" t="s">
        <v>19</v>
      </c>
      <c r="F545" s="239" t="s">
        <v>724</v>
      </c>
      <c r="G545" s="237"/>
      <c r="H545" s="238" t="s">
        <v>19</v>
      </c>
      <c r="I545" s="240"/>
      <c r="J545" s="237"/>
      <c r="K545" s="237"/>
      <c r="L545" s="241"/>
      <c r="M545" s="242"/>
      <c r="N545" s="243"/>
      <c r="O545" s="243"/>
      <c r="P545" s="243"/>
      <c r="Q545" s="243"/>
      <c r="R545" s="243"/>
      <c r="S545" s="243"/>
      <c r="T545" s="24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5" t="s">
        <v>130</v>
      </c>
      <c r="AU545" s="245" t="s">
        <v>83</v>
      </c>
      <c r="AV545" s="14" t="s">
        <v>80</v>
      </c>
      <c r="AW545" s="14" t="s">
        <v>33</v>
      </c>
      <c r="AX545" s="14" t="s">
        <v>72</v>
      </c>
      <c r="AY545" s="245" t="s">
        <v>119</v>
      </c>
    </row>
    <row r="546" s="13" customFormat="1">
      <c r="A546" s="13"/>
      <c r="B546" s="224"/>
      <c r="C546" s="225"/>
      <c r="D546" s="226" t="s">
        <v>130</v>
      </c>
      <c r="E546" s="227" t="s">
        <v>19</v>
      </c>
      <c r="F546" s="228" t="s">
        <v>718</v>
      </c>
      <c r="G546" s="225"/>
      <c r="H546" s="229">
        <v>2</v>
      </c>
      <c r="I546" s="230"/>
      <c r="J546" s="225"/>
      <c r="K546" s="225"/>
      <c r="L546" s="231"/>
      <c r="M546" s="232"/>
      <c r="N546" s="233"/>
      <c r="O546" s="233"/>
      <c r="P546" s="233"/>
      <c r="Q546" s="233"/>
      <c r="R546" s="233"/>
      <c r="S546" s="233"/>
      <c r="T546" s="23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5" t="s">
        <v>130</v>
      </c>
      <c r="AU546" s="235" t="s">
        <v>83</v>
      </c>
      <c r="AV546" s="13" t="s">
        <v>83</v>
      </c>
      <c r="AW546" s="13" t="s">
        <v>33</v>
      </c>
      <c r="AX546" s="13" t="s">
        <v>72</v>
      </c>
      <c r="AY546" s="235" t="s">
        <v>119</v>
      </c>
    </row>
    <row r="547" s="13" customFormat="1">
      <c r="A547" s="13"/>
      <c r="B547" s="224"/>
      <c r="C547" s="225"/>
      <c r="D547" s="226" t="s">
        <v>130</v>
      </c>
      <c r="E547" s="227" t="s">
        <v>19</v>
      </c>
      <c r="F547" s="228" t="s">
        <v>719</v>
      </c>
      <c r="G547" s="225"/>
      <c r="H547" s="229">
        <v>2</v>
      </c>
      <c r="I547" s="230"/>
      <c r="J547" s="225"/>
      <c r="K547" s="225"/>
      <c r="L547" s="231"/>
      <c r="M547" s="232"/>
      <c r="N547" s="233"/>
      <c r="O547" s="233"/>
      <c r="P547" s="233"/>
      <c r="Q547" s="233"/>
      <c r="R547" s="233"/>
      <c r="S547" s="233"/>
      <c r="T547" s="23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5" t="s">
        <v>130</v>
      </c>
      <c r="AU547" s="235" t="s">
        <v>83</v>
      </c>
      <c r="AV547" s="13" t="s">
        <v>83</v>
      </c>
      <c r="AW547" s="13" t="s">
        <v>33</v>
      </c>
      <c r="AX547" s="13" t="s">
        <v>72</v>
      </c>
      <c r="AY547" s="235" t="s">
        <v>119</v>
      </c>
    </row>
    <row r="548" s="15" customFormat="1">
      <c r="A548" s="15"/>
      <c r="B548" s="246"/>
      <c r="C548" s="247"/>
      <c r="D548" s="226" t="s">
        <v>130</v>
      </c>
      <c r="E548" s="248" t="s">
        <v>19</v>
      </c>
      <c r="F548" s="249" t="s">
        <v>193</v>
      </c>
      <c r="G548" s="247"/>
      <c r="H548" s="250">
        <v>4</v>
      </c>
      <c r="I548" s="251"/>
      <c r="J548" s="247"/>
      <c r="K548" s="247"/>
      <c r="L548" s="252"/>
      <c r="M548" s="253"/>
      <c r="N548" s="254"/>
      <c r="O548" s="254"/>
      <c r="P548" s="254"/>
      <c r="Q548" s="254"/>
      <c r="R548" s="254"/>
      <c r="S548" s="254"/>
      <c r="T548" s="25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6" t="s">
        <v>130</v>
      </c>
      <c r="AU548" s="256" t="s">
        <v>83</v>
      </c>
      <c r="AV548" s="15" t="s">
        <v>126</v>
      </c>
      <c r="AW548" s="15" t="s">
        <v>33</v>
      </c>
      <c r="AX548" s="15" t="s">
        <v>80</v>
      </c>
      <c r="AY548" s="256" t="s">
        <v>119</v>
      </c>
    </row>
    <row r="549" s="2" customFormat="1" ht="16.5" customHeight="1">
      <c r="A549" s="40"/>
      <c r="B549" s="41"/>
      <c r="C549" s="206" t="s">
        <v>729</v>
      </c>
      <c r="D549" s="206" t="s">
        <v>121</v>
      </c>
      <c r="E549" s="207" t="s">
        <v>730</v>
      </c>
      <c r="F549" s="208" t="s">
        <v>731</v>
      </c>
      <c r="G549" s="209" t="s">
        <v>460</v>
      </c>
      <c r="H549" s="210">
        <v>3</v>
      </c>
      <c r="I549" s="211"/>
      <c r="J549" s="212">
        <f>ROUND(I549*H549,2)</f>
        <v>0</v>
      </c>
      <c r="K549" s="208" t="s">
        <v>125</v>
      </c>
      <c r="L549" s="46"/>
      <c r="M549" s="213" t="s">
        <v>19</v>
      </c>
      <c r="N549" s="214" t="s">
        <v>43</v>
      </c>
      <c r="O549" s="86"/>
      <c r="P549" s="215">
        <f>O549*H549</f>
        <v>0</v>
      </c>
      <c r="Q549" s="215">
        <v>0.11241</v>
      </c>
      <c r="R549" s="215">
        <f>Q549*H549</f>
        <v>0.33722999999999997</v>
      </c>
      <c r="S549" s="215">
        <v>0</v>
      </c>
      <c r="T549" s="216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7" t="s">
        <v>126</v>
      </c>
      <c r="AT549" s="217" t="s">
        <v>121</v>
      </c>
      <c r="AU549" s="217" t="s">
        <v>83</v>
      </c>
      <c r="AY549" s="19" t="s">
        <v>119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19" t="s">
        <v>80</v>
      </c>
      <c r="BK549" s="218">
        <f>ROUND(I549*H549,2)</f>
        <v>0</v>
      </c>
      <c r="BL549" s="19" t="s">
        <v>126</v>
      </c>
      <c r="BM549" s="217" t="s">
        <v>732</v>
      </c>
    </row>
    <row r="550" s="2" customFormat="1">
      <c r="A550" s="40"/>
      <c r="B550" s="41"/>
      <c r="C550" s="42"/>
      <c r="D550" s="219" t="s">
        <v>128</v>
      </c>
      <c r="E550" s="42"/>
      <c r="F550" s="220" t="s">
        <v>733</v>
      </c>
      <c r="G550" s="42"/>
      <c r="H550" s="42"/>
      <c r="I550" s="221"/>
      <c r="J550" s="42"/>
      <c r="K550" s="42"/>
      <c r="L550" s="46"/>
      <c r="M550" s="222"/>
      <c r="N550" s="223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128</v>
      </c>
      <c r="AU550" s="19" t="s">
        <v>83</v>
      </c>
    </row>
    <row r="551" s="14" customFormat="1">
      <c r="A551" s="14"/>
      <c r="B551" s="236"/>
      <c r="C551" s="237"/>
      <c r="D551" s="226" t="s">
        <v>130</v>
      </c>
      <c r="E551" s="238" t="s">
        <v>19</v>
      </c>
      <c r="F551" s="239" t="s">
        <v>716</v>
      </c>
      <c r="G551" s="237"/>
      <c r="H551" s="238" t="s">
        <v>19</v>
      </c>
      <c r="I551" s="240"/>
      <c r="J551" s="237"/>
      <c r="K551" s="237"/>
      <c r="L551" s="241"/>
      <c r="M551" s="242"/>
      <c r="N551" s="243"/>
      <c r="O551" s="243"/>
      <c r="P551" s="243"/>
      <c r="Q551" s="243"/>
      <c r="R551" s="243"/>
      <c r="S551" s="243"/>
      <c r="T551" s="24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5" t="s">
        <v>130</v>
      </c>
      <c r="AU551" s="245" t="s">
        <v>83</v>
      </c>
      <c r="AV551" s="14" t="s">
        <v>80</v>
      </c>
      <c r="AW551" s="14" t="s">
        <v>33</v>
      </c>
      <c r="AX551" s="14" t="s">
        <v>72</v>
      </c>
      <c r="AY551" s="245" t="s">
        <v>119</v>
      </c>
    </row>
    <row r="552" s="13" customFormat="1">
      <c r="A552" s="13"/>
      <c r="B552" s="224"/>
      <c r="C552" s="225"/>
      <c r="D552" s="226" t="s">
        <v>130</v>
      </c>
      <c r="E552" s="227" t="s">
        <v>19</v>
      </c>
      <c r="F552" s="228" t="s">
        <v>717</v>
      </c>
      <c r="G552" s="225"/>
      <c r="H552" s="229">
        <v>1</v>
      </c>
      <c r="I552" s="230"/>
      <c r="J552" s="225"/>
      <c r="K552" s="225"/>
      <c r="L552" s="231"/>
      <c r="M552" s="232"/>
      <c r="N552" s="233"/>
      <c r="O552" s="233"/>
      <c r="P552" s="233"/>
      <c r="Q552" s="233"/>
      <c r="R552" s="233"/>
      <c r="S552" s="233"/>
      <c r="T552" s="23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5" t="s">
        <v>130</v>
      </c>
      <c r="AU552" s="235" t="s">
        <v>83</v>
      </c>
      <c r="AV552" s="13" t="s">
        <v>83</v>
      </c>
      <c r="AW552" s="13" t="s">
        <v>33</v>
      </c>
      <c r="AX552" s="13" t="s">
        <v>72</v>
      </c>
      <c r="AY552" s="235" t="s">
        <v>119</v>
      </c>
    </row>
    <row r="553" s="13" customFormat="1">
      <c r="A553" s="13"/>
      <c r="B553" s="224"/>
      <c r="C553" s="225"/>
      <c r="D553" s="226" t="s">
        <v>130</v>
      </c>
      <c r="E553" s="227" t="s">
        <v>19</v>
      </c>
      <c r="F553" s="228" t="s">
        <v>734</v>
      </c>
      <c r="G553" s="225"/>
      <c r="H553" s="229">
        <v>2</v>
      </c>
      <c r="I553" s="230"/>
      <c r="J553" s="225"/>
      <c r="K553" s="225"/>
      <c r="L553" s="231"/>
      <c r="M553" s="232"/>
      <c r="N553" s="233"/>
      <c r="O553" s="233"/>
      <c r="P553" s="233"/>
      <c r="Q553" s="233"/>
      <c r="R553" s="233"/>
      <c r="S553" s="233"/>
      <c r="T553" s="23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5" t="s">
        <v>130</v>
      </c>
      <c r="AU553" s="235" t="s">
        <v>83</v>
      </c>
      <c r="AV553" s="13" t="s">
        <v>83</v>
      </c>
      <c r="AW553" s="13" t="s">
        <v>33</v>
      </c>
      <c r="AX553" s="13" t="s">
        <v>72</v>
      </c>
      <c r="AY553" s="235" t="s">
        <v>119</v>
      </c>
    </row>
    <row r="554" s="15" customFormat="1">
      <c r="A554" s="15"/>
      <c r="B554" s="246"/>
      <c r="C554" s="247"/>
      <c r="D554" s="226" t="s">
        <v>130</v>
      </c>
      <c r="E554" s="248" t="s">
        <v>19</v>
      </c>
      <c r="F554" s="249" t="s">
        <v>193</v>
      </c>
      <c r="G554" s="247"/>
      <c r="H554" s="250">
        <v>3</v>
      </c>
      <c r="I554" s="251"/>
      <c r="J554" s="247"/>
      <c r="K554" s="247"/>
      <c r="L554" s="252"/>
      <c r="M554" s="253"/>
      <c r="N554" s="254"/>
      <c r="O554" s="254"/>
      <c r="P554" s="254"/>
      <c r="Q554" s="254"/>
      <c r="R554" s="254"/>
      <c r="S554" s="254"/>
      <c r="T554" s="25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56" t="s">
        <v>130</v>
      </c>
      <c r="AU554" s="256" t="s">
        <v>83</v>
      </c>
      <c r="AV554" s="15" t="s">
        <v>126</v>
      </c>
      <c r="AW554" s="15" t="s">
        <v>33</v>
      </c>
      <c r="AX554" s="15" t="s">
        <v>80</v>
      </c>
      <c r="AY554" s="256" t="s">
        <v>119</v>
      </c>
    </row>
    <row r="555" s="2" customFormat="1" ht="16.5" customHeight="1">
      <c r="A555" s="40"/>
      <c r="B555" s="41"/>
      <c r="C555" s="257" t="s">
        <v>735</v>
      </c>
      <c r="D555" s="257" t="s">
        <v>319</v>
      </c>
      <c r="E555" s="258" t="s">
        <v>736</v>
      </c>
      <c r="F555" s="259" t="s">
        <v>737</v>
      </c>
      <c r="G555" s="260" t="s">
        <v>460</v>
      </c>
      <c r="H555" s="261">
        <v>3</v>
      </c>
      <c r="I555" s="262"/>
      <c r="J555" s="263">
        <f>ROUND(I555*H555,2)</f>
        <v>0</v>
      </c>
      <c r="K555" s="259" t="s">
        <v>125</v>
      </c>
      <c r="L555" s="264"/>
      <c r="M555" s="265" t="s">
        <v>19</v>
      </c>
      <c r="N555" s="266" t="s">
        <v>43</v>
      </c>
      <c r="O555" s="86"/>
      <c r="P555" s="215">
        <f>O555*H555</f>
        <v>0</v>
      </c>
      <c r="Q555" s="215">
        <v>0.0061000000000000004</v>
      </c>
      <c r="R555" s="215">
        <f>Q555*H555</f>
        <v>0.0183</v>
      </c>
      <c r="S555" s="215">
        <v>0</v>
      </c>
      <c r="T555" s="216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7" t="s">
        <v>166</v>
      </c>
      <c r="AT555" s="217" t="s">
        <v>319</v>
      </c>
      <c r="AU555" s="217" t="s">
        <v>83</v>
      </c>
      <c r="AY555" s="19" t="s">
        <v>119</v>
      </c>
      <c r="BE555" s="218">
        <f>IF(N555="základní",J555,0)</f>
        <v>0</v>
      </c>
      <c r="BF555" s="218">
        <f>IF(N555="snížená",J555,0)</f>
        <v>0</v>
      </c>
      <c r="BG555" s="218">
        <f>IF(N555="zákl. přenesená",J555,0)</f>
        <v>0</v>
      </c>
      <c r="BH555" s="218">
        <f>IF(N555="sníž. přenesená",J555,0)</f>
        <v>0</v>
      </c>
      <c r="BI555" s="218">
        <f>IF(N555="nulová",J555,0)</f>
        <v>0</v>
      </c>
      <c r="BJ555" s="19" t="s">
        <v>80</v>
      </c>
      <c r="BK555" s="218">
        <f>ROUND(I555*H555,2)</f>
        <v>0</v>
      </c>
      <c r="BL555" s="19" t="s">
        <v>126</v>
      </c>
      <c r="BM555" s="217" t="s">
        <v>738</v>
      </c>
    </row>
    <row r="556" s="2" customFormat="1" ht="16.5" customHeight="1">
      <c r="A556" s="40"/>
      <c r="B556" s="41"/>
      <c r="C556" s="257" t="s">
        <v>739</v>
      </c>
      <c r="D556" s="257" t="s">
        <v>319</v>
      </c>
      <c r="E556" s="258" t="s">
        <v>740</v>
      </c>
      <c r="F556" s="259" t="s">
        <v>741</v>
      </c>
      <c r="G556" s="260" t="s">
        <v>460</v>
      </c>
      <c r="H556" s="261">
        <v>3</v>
      </c>
      <c r="I556" s="262"/>
      <c r="J556" s="263">
        <f>ROUND(I556*H556,2)</f>
        <v>0</v>
      </c>
      <c r="K556" s="259" t="s">
        <v>125</v>
      </c>
      <c r="L556" s="264"/>
      <c r="M556" s="265" t="s">
        <v>19</v>
      </c>
      <c r="N556" s="266" t="s">
        <v>43</v>
      </c>
      <c r="O556" s="86"/>
      <c r="P556" s="215">
        <f>O556*H556</f>
        <v>0</v>
      </c>
      <c r="Q556" s="215">
        <v>0.0030000000000000001</v>
      </c>
      <c r="R556" s="215">
        <f>Q556*H556</f>
        <v>0.0090000000000000011</v>
      </c>
      <c r="S556" s="215">
        <v>0</v>
      </c>
      <c r="T556" s="216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7" t="s">
        <v>166</v>
      </c>
      <c r="AT556" s="217" t="s">
        <v>319</v>
      </c>
      <c r="AU556" s="217" t="s">
        <v>83</v>
      </c>
      <c r="AY556" s="19" t="s">
        <v>119</v>
      </c>
      <c r="BE556" s="218">
        <f>IF(N556="základní",J556,0)</f>
        <v>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9" t="s">
        <v>80</v>
      </c>
      <c r="BK556" s="218">
        <f>ROUND(I556*H556,2)</f>
        <v>0</v>
      </c>
      <c r="BL556" s="19" t="s">
        <v>126</v>
      </c>
      <c r="BM556" s="217" t="s">
        <v>742</v>
      </c>
    </row>
    <row r="557" s="2" customFormat="1" ht="16.5" customHeight="1">
      <c r="A557" s="40"/>
      <c r="B557" s="41"/>
      <c r="C557" s="257" t="s">
        <v>743</v>
      </c>
      <c r="D557" s="257" t="s">
        <v>319</v>
      </c>
      <c r="E557" s="258" t="s">
        <v>744</v>
      </c>
      <c r="F557" s="259" t="s">
        <v>745</v>
      </c>
      <c r="G557" s="260" t="s">
        <v>460</v>
      </c>
      <c r="H557" s="261">
        <v>9</v>
      </c>
      <c r="I557" s="262"/>
      <c r="J557" s="263">
        <f>ROUND(I557*H557,2)</f>
        <v>0</v>
      </c>
      <c r="K557" s="259" t="s">
        <v>125</v>
      </c>
      <c r="L557" s="264"/>
      <c r="M557" s="265" t="s">
        <v>19</v>
      </c>
      <c r="N557" s="266" t="s">
        <v>43</v>
      </c>
      <c r="O557" s="86"/>
      <c r="P557" s="215">
        <f>O557*H557</f>
        <v>0</v>
      </c>
      <c r="Q557" s="215">
        <v>0.00035</v>
      </c>
      <c r="R557" s="215">
        <f>Q557*H557</f>
        <v>0.00315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166</v>
      </c>
      <c r="AT557" s="217" t="s">
        <v>319</v>
      </c>
      <c r="AU557" s="217" t="s">
        <v>83</v>
      </c>
      <c r="AY557" s="19" t="s">
        <v>119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80</v>
      </c>
      <c r="BK557" s="218">
        <f>ROUND(I557*H557,2)</f>
        <v>0</v>
      </c>
      <c r="BL557" s="19" t="s">
        <v>126</v>
      </c>
      <c r="BM557" s="217" t="s">
        <v>746</v>
      </c>
    </row>
    <row r="558" s="13" customFormat="1">
      <c r="A558" s="13"/>
      <c r="B558" s="224"/>
      <c r="C558" s="225"/>
      <c r="D558" s="226" t="s">
        <v>130</v>
      </c>
      <c r="E558" s="225"/>
      <c r="F558" s="228" t="s">
        <v>747</v>
      </c>
      <c r="G558" s="225"/>
      <c r="H558" s="229">
        <v>9</v>
      </c>
      <c r="I558" s="230"/>
      <c r="J558" s="225"/>
      <c r="K558" s="225"/>
      <c r="L558" s="231"/>
      <c r="M558" s="232"/>
      <c r="N558" s="233"/>
      <c r="O558" s="233"/>
      <c r="P558" s="233"/>
      <c r="Q558" s="233"/>
      <c r="R558" s="233"/>
      <c r="S558" s="233"/>
      <c r="T558" s="23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5" t="s">
        <v>130</v>
      </c>
      <c r="AU558" s="235" t="s">
        <v>83</v>
      </c>
      <c r="AV558" s="13" t="s">
        <v>83</v>
      </c>
      <c r="AW558" s="13" t="s">
        <v>4</v>
      </c>
      <c r="AX558" s="13" t="s">
        <v>80</v>
      </c>
      <c r="AY558" s="235" t="s">
        <v>119</v>
      </c>
    </row>
    <row r="559" s="2" customFormat="1" ht="16.5" customHeight="1">
      <c r="A559" s="40"/>
      <c r="B559" s="41"/>
      <c r="C559" s="257" t="s">
        <v>748</v>
      </c>
      <c r="D559" s="257" t="s">
        <v>319</v>
      </c>
      <c r="E559" s="258" t="s">
        <v>749</v>
      </c>
      <c r="F559" s="259" t="s">
        <v>750</v>
      </c>
      <c r="G559" s="260" t="s">
        <v>460</v>
      </c>
      <c r="H559" s="261">
        <v>3</v>
      </c>
      <c r="I559" s="262"/>
      <c r="J559" s="263">
        <f>ROUND(I559*H559,2)</f>
        <v>0</v>
      </c>
      <c r="K559" s="259" t="s">
        <v>125</v>
      </c>
      <c r="L559" s="264"/>
      <c r="M559" s="265" t="s">
        <v>19</v>
      </c>
      <c r="N559" s="266" t="s">
        <v>43</v>
      </c>
      <c r="O559" s="86"/>
      <c r="P559" s="215">
        <f>O559*H559</f>
        <v>0</v>
      </c>
      <c r="Q559" s="215">
        <v>0.00010000000000000001</v>
      </c>
      <c r="R559" s="215">
        <f>Q559*H559</f>
        <v>0.00030000000000000003</v>
      </c>
      <c r="S559" s="215">
        <v>0</v>
      </c>
      <c r="T559" s="216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7" t="s">
        <v>166</v>
      </c>
      <c r="AT559" s="217" t="s">
        <v>319</v>
      </c>
      <c r="AU559" s="217" t="s">
        <v>83</v>
      </c>
      <c r="AY559" s="19" t="s">
        <v>119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9" t="s">
        <v>80</v>
      </c>
      <c r="BK559" s="218">
        <f>ROUND(I559*H559,2)</f>
        <v>0</v>
      </c>
      <c r="BL559" s="19" t="s">
        <v>126</v>
      </c>
      <c r="BM559" s="217" t="s">
        <v>751</v>
      </c>
    </row>
    <row r="560" s="2" customFormat="1" ht="21.75" customHeight="1">
      <c r="A560" s="40"/>
      <c r="B560" s="41"/>
      <c r="C560" s="206" t="s">
        <v>752</v>
      </c>
      <c r="D560" s="206" t="s">
        <v>121</v>
      </c>
      <c r="E560" s="207" t="s">
        <v>753</v>
      </c>
      <c r="F560" s="208" t="s">
        <v>754</v>
      </c>
      <c r="G560" s="209" t="s">
        <v>124</v>
      </c>
      <c r="H560" s="210">
        <v>1</v>
      </c>
      <c r="I560" s="211"/>
      <c r="J560" s="212">
        <f>ROUND(I560*H560,2)</f>
        <v>0</v>
      </c>
      <c r="K560" s="208" t="s">
        <v>125</v>
      </c>
      <c r="L560" s="46"/>
      <c r="M560" s="213" t="s">
        <v>19</v>
      </c>
      <c r="N560" s="214" t="s">
        <v>43</v>
      </c>
      <c r="O560" s="86"/>
      <c r="P560" s="215">
        <f>O560*H560</f>
        <v>0</v>
      </c>
      <c r="Q560" s="215">
        <v>0.0025999999999999999</v>
      </c>
      <c r="R560" s="215">
        <f>Q560*H560</f>
        <v>0.0025999999999999999</v>
      </c>
      <c r="S560" s="215">
        <v>0</v>
      </c>
      <c r="T560" s="216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7" t="s">
        <v>126</v>
      </c>
      <c r="AT560" s="217" t="s">
        <v>121</v>
      </c>
      <c r="AU560" s="217" t="s">
        <v>83</v>
      </c>
      <c r="AY560" s="19" t="s">
        <v>119</v>
      </c>
      <c r="BE560" s="218">
        <f>IF(N560="základní",J560,0)</f>
        <v>0</v>
      </c>
      <c r="BF560" s="218">
        <f>IF(N560="snížená",J560,0)</f>
        <v>0</v>
      </c>
      <c r="BG560" s="218">
        <f>IF(N560="zákl. přenesená",J560,0)</f>
        <v>0</v>
      </c>
      <c r="BH560" s="218">
        <f>IF(N560="sníž. přenesená",J560,0)</f>
        <v>0</v>
      </c>
      <c r="BI560" s="218">
        <f>IF(N560="nulová",J560,0)</f>
        <v>0</v>
      </c>
      <c r="BJ560" s="19" t="s">
        <v>80</v>
      </c>
      <c r="BK560" s="218">
        <f>ROUND(I560*H560,2)</f>
        <v>0</v>
      </c>
      <c r="BL560" s="19" t="s">
        <v>126</v>
      </c>
      <c r="BM560" s="217" t="s">
        <v>755</v>
      </c>
    </row>
    <row r="561" s="2" customFormat="1">
      <c r="A561" s="40"/>
      <c r="B561" s="41"/>
      <c r="C561" s="42"/>
      <c r="D561" s="219" t="s">
        <v>128</v>
      </c>
      <c r="E561" s="42"/>
      <c r="F561" s="220" t="s">
        <v>756</v>
      </c>
      <c r="G561" s="42"/>
      <c r="H561" s="42"/>
      <c r="I561" s="221"/>
      <c r="J561" s="42"/>
      <c r="K561" s="42"/>
      <c r="L561" s="46"/>
      <c r="M561" s="222"/>
      <c r="N561" s="223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128</v>
      </c>
      <c r="AU561" s="19" t="s">
        <v>83</v>
      </c>
    </row>
    <row r="562" s="14" customFormat="1">
      <c r="A562" s="14"/>
      <c r="B562" s="236"/>
      <c r="C562" s="237"/>
      <c r="D562" s="226" t="s">
        <v>130</v>
      </c>
      <c r="E562" s="238" t="s">
        <v>19</v>
      </c>
      <c r="F562" s="239" t="s">
        <v>716</v>
      </c>
      <c r="G562" s="237"/>
      <c r="H562" s="238" t="s">
        <v>19</v>
      </c>
      <c r="I562" s="240"/>
      <c r="J562" s="237"/>
      <c r="K562" s="237"/>
      <c r="L562" s="241"/>
      <c r="M562" s="242"/>
      <c r="N562" s="243"/>
      <c r="O562" s="243"/>
      <c r="P562" s="243"/>
      <c r="Q562" s="243"/>
      <c r="R562" s="243"/>
      <c r="S562" s="243"/>
      <c r="T562" s="24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5" t="s">
        <v>130</v>
      </c>
      <c r="AU562" s="245" t="s">
        <v>83</v>
      </c>
      <c r="AV562" s="14" t="s">
        <v>80</v>
      </c>
      <c r="AW562" s="14" t="s">
        <v>33</v>
      </c>
      <c r="AX562" s="14" t="s">
        <v>72</v>
      </c>
      <c r="AY562" s="245" t="s">
        <v>119</v>
      </c>
    </row>
    <row r="563" s="13" customFormat="1">
      <c r="A563" s="13"/>
      <c r="B563" s="224"/>
      <c r="C563" s="225"/>
      <c r="D563" s="226" t="s">
        <v>130</v>
      </c>
      <c r="E563" s="227" t="s">
        <v>19</v>
      </c>
      <c r="F563" s="228" t="s">
        <v>757</v>
      </c>
      <c r="G563" s="225"/>
      <c r="H563" s="229">
        <v>1</v>
      </c>
      <c r="I563" s="230"/>
      <c r="J563" s="225"/>
      <c r="K563" s="225"/>
      <c r="L563" s="231"/>
      <c r="M563" s="232"/>
      <c r="N563" s="233"/>
      <c r="O563" s="233"/>
      <c r="P563" s="233"/>
      <c r="Q563" s="233"/>
      <c r="R563" s="233"/>
      <c r="S563" s="233"/>
      <c r="T563" s="23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5" t="s">
        <v>130</v>
      </c>
      <c r="AU563" s="235" t="s">
        <v>83</v>
      </c>
      <c r="AV563" s="13" t="s">
        <v>83</v>
      </c>
      <c r="AW563" s="13" t="s">
        <v>33</v>
      </c>
      <c r="AX563" s="13" t="s">
        <v>80</v>
      </c>
      <c r="AY563" s="235" t="s">
        <v>119</v>
      </c>
    </row>
    <row r="564" s="2" customFormat="1" ht="24.15" customHeight="1">
      <c r="A564" s="40"/>
      <c r="B564" s="41"/>
      <c r="C564" s="206" t="s">
        <v>758</v>
      </c>
      <c r="D564" s="206" t="s">
        <v>121</v>
      </c>
      <c r="E564" s="207" t="s">
        <v>759</v>
      </c>
      <c r="F564" s="208" t="s">
        <v>760</v>
      </c>
      <c r="G564" s="209" t="s">
        <v>124</v>
      </c>
      <c r="H564" s="210">
        <v>1</v>
      </c>
      <c r="I564" s="211"/>
      <c r="J564" s="212">
        <f>ROUND(I564*H564,2)</f>
        <v>0</v>
      </c>
      <c r="K564" s="208" t="s">
        <v>125</v>
      </c>
      <c r="L564" s="46"/>
      <c r="M564" s="213" t="s">
        <v>19</v>
      </c>
      <c r="N564" s="214" t="s">
        <v>43</v>
      </c>
      <c r="O564" s="86"/>
      <c r="P564" s="215">
        <f>O564*H564</f>
        <v>0</v>
      </c>
      <c r="Q564" s="215">
        <v>1.0000000000000001E-05</v>
      </c>
      <c r="R564" s="215">
        <f>Q564*H564</f>
        <v>1.0000000000000001E-05</v>
      </c>
      <c r="S564" s="215">
        <v>0</v>
      </c>
      <c r="T564" s="216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7" t="s">
        <v>126</v>
      </c>
      <c r="AT564" s="217" t="s">
        <v>121</v>
      </c>
      <c r="AU564" s="217" t="s">
        <v>83</v>
      </c>
      <c r="AY564" s="19" t="s">
        <v>119</v>
      </c>
      <c r="BE564" s="218">
        <f>IF(N564="základní",J564,0)</f>
        <v>0</v>
      </c>
      <c r="BF564" s="218">
        <f>IF(N564="snížená",J564,0)</f>
        <v>0</v>
      </c>
      <c r="BG564" s="218">
        <f>IF(N564="zákl. přenesená",J564,0)</f>
        <v>0</v>
      </c>
      <c r="BH564" s="218">
        <f>IF(N564="sníž. přenesená",J564,0)</f>
        <v>0</v>
      </c>
      <c r="BI564" s="218">
        <f>IF(N564="nulová",J564,0)</f>
        <v>0</v>
      </c>
      <c r="BJ564" s="19" t="s">
        <v>80</v>
      </c>
      <c r="BK564" s="218">
        <f>ROUND(I564*H564,2)</f>
        <v>0</v>
      </c>
      <c r="BL564" s="19" t="s">
        <v>126</v>
      </c>
      <c r="BM564" s="217" t="s">
        <v>761</v>
      </c>
    </row>
    <row r="565" s="2" customFormat="1">
      <c r="A565" s="40"/>
      <c r="B565" s="41"/>
      <c r="C565" s="42"/>
      <c r="D565" s="219" t="s">
        <v>128</v>
      </c>
      <c r="E565" s="42"/>
      <c r="F565" s="220" t="s">
        <v>762</v>
      </c>
      <c r="G565" s="42"/>
      <c r="H565" s="42"/>
      <c r="I565" s="221"/>
      <c r="J565" s="42"/>
      <c r="K565" s="42"/>
      <c r="L565" s="46"/>
      <c r="M565" s="222"/>
      <c r="N565" s="223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128</v>
      </c>
      <c r="AU565" s="19" t="s">
        <v>83</v>
      </c>
    </row>
    <row r="566" s="2" customFormat="1" ht="37.8" customHeight="1">
      <c r="A566" s="40"/>
      <c r="B566" s="41"/>
      <c r="C566" s="206" t="s">
        <v>77</v>
      </c>
      <c r="D566" s="206" t="s">
        <v>121</v>
      </c>
      <c r="E566" s="207" t="s">
        <v>763</v>
      </c>
      <c r="F566" s="208" t="s">
        <v>764</v>
      </c>
      <c r="G566" s="209" t="s">
        <v>181</v>
      </c>
      <c r="H566" s="210">
        <v>46.5</v>
      </c>
      <c r="I566" s="211"/>
      <c r="J566" s="212">
        <f>ROUND(I566*H566,2)</f>
        <v>0</v>
      </c>
      <c r="K566" s="208" t="s">
        <v>125</v>
      </c>
      <c r="L566" s="46"/>
      <c r="M566" s="213" t="s">
        <v>19</v>
      </c>
      <c r="N566" s="214" t="s">
        <v>43</v>
      </c>
      <c r="O566" s="86"/>
      <c r="P566" s="215">
        <f>O566*H566</f>
        <v>0</v>
      </c>
      <c r="Q566" s="215">
        <v>0.089779999999999999</v>
      </c>
      <c r="R566" s="215">
        <f>Q566*H566</f>
        <v>4.1747699999999996</v>
      </c>
      <c r="S566" s="215">
        <v>0</v>
      </c>
      <c r="T566" s="216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7" t="s">
        <v>126</v>
      </c>
      <c r="AT566" s="217" t="s">
        <v>121</v>
      </c>
      <c r="AU566" s="217" t="s">
        <v>83</v>
      </c>
      <c r="AY566" s="19" t="s">
        <v>119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9" t="s">
        <v>80</v>
      </c>
      <c r="BK566" s="218">
        <f>ROUND(I566*H566,2)</f>
        <v>0</v>
      </c>
      <c r="BL566" s="19" t="s">
        <v>126</v>
      </c>
      <c r="BM566" s="217" t="s">
        <v>765</v>
      </c>
    </row>
    <row r="567" s="2" customFormat="1">
      <c r="A567" s="40"/>
      <c r="B567" s="41"/>
      <c r="C567" s="42"/>
      <c r="D567" s="219" t="s">
        <v>128</v>
      </c>
      <c r="E567" s="42"/>
      <c r="F567" s="220" t="s">
        <v>766</v>
      </c>
      <c r="G567" s="42"/>
      <c r="H567" s="42"/>
      <c r="I567" s="221"/>
      <c r="J567" s="42"/>
      <c r="K567" s="42"/>
      <c r="L567" s="46"/>
      <c r="M567" s="222"/>
      <c r="N567" s="223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128</v>
      </c>
      <c r="AU567" s="19" t="s">
        <v>83</v>
      </c>
    </row>
    <row r="568" s="14" customFormat="1">
      <c r="A568" s="14"/>
      <c r="B568" s="236"/>
      <c r="C568" s="237"/>
      <c r="D568" s="226" t="s">
        <v>130</v>
      </c>
      <c r="E568" s="238" t="s">
        <v>19</v>
      </c>
      <c r="F568" s="239" t="s">
        <v>767</v>
      </c>
      <c r="G568" s="237"/>
      <c r="H568" s="238" t="s">
        <v>19</v>
      </c>
      <c r="I568" s="240"/>
      <c r="J568" s="237"/>
      <c r="K568" s="237"/>
      <c r="L568" s="241"/>
      <c r="M568" s="242"/>
      <c r="N568" s="243"/>
      <c r="O568" s="243"/>
      <c r="P568" s="243"/>
      <c r="Q568" s="243"/>
      <c r="R568" s="243"/>
      <c r="S568" s="243"/>
      <c r="T568" s="24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5" t="s">
        <v>130</v>
      </c>
      <c r="AU568" s="245" t="s">
        <v>83</v>
      </c>
      <c r="AV568" s="14" t="s">
        <v>80</v>
      </c>
      <c r="AW568" s="14" t="s">
        <v>33</v>
      </c>
      <c r="AX568" s="14" t="s">
        <v>72</v>
      </c>
      <c r="AY568" s="245" t="s">
        <v>119</v>
      </c>
    </row>
    <row r="569" s="13" customFormat="1">
      <c r="A569" s="13"/>
      <c r="B569" s="224"/>
      <c r="C569" s="225"/>
      <c r="D569" s="226" t="s">
        <v>130</v>
      </c>
      <c r="E569" s="227" t="s">
        <v>19</v>
      </c>
      <c r="F569" s="228" t="s">
        <v>768</v>
      </c>
      <c r="G569" s="225"/>
      <c r="H569" s="229">
        <v>46.5</v>
      </c>
      <c r="I569" s="230"/>
      <c r="J569" s="225"/>
      <c r="K569" s="225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130</v>
      </c>
      <c r="AU569" s="235" t="s">
        <v>83</v>
      </c>
      <c r="AV569" s="13" t="s">
        <v>83</v>
      </c>
      <c r="AW569" s="13" t="s">
        <v>33</v>
      </c>
      <c r="AX569" s="13" t="s">
        <v>80</v>
      </c>
      <c r="AY569" s="235" t="s">
        <v>119</v>
      </c>
    </row>
    <row r="570" s="2" customFormat="1" ht="16.5" customHeight="1">
      <c r="A570" s="40"/>
      <c r="B570" s="41"/>
      <c r="C570" s="257" t="s">
        <v>769</v>
      </c>
      <c r="D570" s="257" t="s">
        <v>319</v>
      </c>
      <c r="E570" s="258" t="s">
        <v>770</v>
      </c>
      <c r="F570" s="259" t="s">
        <v>771</v>
      </c>
      <c r="G570" s="260" t="s">
        <v>124</v>
      </c>
      <c r="H570" s="261">
        <v>4.7430000000000003</v>
      </c>
      <c r="I570" s="262"/>
      <c r="J570" s="263">
        <f>ROUND(I570*H570,2)</f>
        <v>0</v>
      </c>
      <c r="K570" s="259" t="s">
        <v>125</v>
      </c>
      <c r="L570" s="264"/>
      <c r="M570" s="265" t="s">
        <v>19</v>
      </c>
      <c r="N570" s="266" t="s">
        <v>43</v>
      </c>
      <c r="O570" s="86"/>
      <c r="P570" s="215">
        <f>O570*H570</f>
        <v>0</v>
      </c>
      <c r="Q570" s="215">
        <v>0.222</v>
      </c>
      <c r="R570" s="215">
        <f>Q570*H570</f>
        <v>1.0529460000000002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166</v>
      </c>
      <c r="AT570" s="217" t="s">
        <v>319</v>
      </c>
      <c r="AU570" s="217" t="s">
        <v>83</v>
      </c>
      <c r="AY570" s="19" t="s">
        <v>119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80</v>
      </c>
      <c r="BK570" s="218">
        <f>ROUND(I570*H570,2)</f>
        <v>0</v>
      </c>
      <c r="BL570" s="19" t="s">
        <v>126</v>
      </c>
      <c r="BM570" s="217" t="s">
        <v>772</v>
      </c>
    </row>
    <row r="571" s="13" customFormat="1">
      <c r="A571" s="13"/>
      <c r="B571" s="224"/>
      <c r="C571" s="225"/>
      <c r="D571" s="226" t="s">
        <v>130</v>
      </c>
      <c r="E571" s="225"/>
      <c r="F571" s="228" t="s">
        <v>773</v>
      </c>
      <c r="G571" s="225"/>
      <c r="H571" s="229">
        <v>4.7430000000000003</v>
      </c>
      <c r="I571" s="230"/>
      <c r="J571" s="225"/>
      <c r="K571" s="225"/>
      <c r="L571" s="231"/>
      <c r="M571" s="232"/>
      <c r="N571" s="233"/>
      <c r="O571" s="233"/>
      <c r="P571" s="233"/>
      <c r="Q571" s="233"/>
      <c r="R571" s="233"/>
      <c r="S571" s="233"/>
      <c r="T571" s="234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5" t="s">
        <v>130</v>
      </c>
      <c r="AU571" s="235" t="s">
        <v>83</v>
      </c>
      <c r="AV571" s="13" t="s">
        <v>83</v>
      </c>
      <c r="AW571" s="13" t="s">
        <v>4</v>
      </c>
      <c r="AX571" s="13" t="s">
        <v>80</v>
      </c>
      <c r="AY571" s="235" t="s">
        <v>119</v>
      </c>
    </row>
    <row r="572" s="2" customFormat="1" ht="24.15" customHeight="1">
      <c r="A572" s="40"/>
      <c r="B572" s="41"/>
      <c r="C572" s="206" t="s">
        <v>774</v>
      </c>
      <c r="D572" s="206" t="s">
        <v>121</v>
      </c>
      <c r="E572" s="207" t="s">
        <v>775</v>
      </c>
      <c r="F572" s="208" t="s">
        <v>776</v>
      </c>
      <c r="G572" s="209" t="s">
        <v>181</v>
      </c>
      <c r="H572" s="210">
        <v>14</v>
      </c>
      <c r="I572" s="211"/>
      <c r="J572" s="212">
        <f>ROUND(I572*H572,2)</f>
        <v>0</v>
      </c>
      <c r="K572" s="208" t="s">
        <v>125</v>
      </c>
      <c r="L572" s="46"/>
      <c r="M572" s="213" t="s">
        <v>19</v>
      </c>
      <c r="N572" s="214" t="s">
        <v>43</v>
      </c>
      <c r="O572" s="86"/>
      <c r="P572" s="215">
        <f>O572*H572</f>
        <v>0</v>
      </c>
      <c r="Q572" s="215">
        <v>0.20219000000000001</v>
      </c>
      <c r="R572" s="215">
        <f>Q572*H572</f>
        <v>2.83066</v>
      </c>
      <c r="S572" s="215">
        <v>0</v>
      </c>
      <c r="T572" s="216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7" t="s">
        <v>126</v>
      </c>
      <c r="AT572" s="217" t="s">
        <v>121</v>
      </c>
      <c r="AU572" s="217" t="s">
        <v>83</v>
      </c>
      <c r="AY572" s="19" t="s">
        <v>119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9" t="s">
        <v>80</v>
      </c>
      <c r="BK572" s="218">
        <f>ROUND(I572*H572,2)</f>
        <v>0</v>
      </c>
      <c r="BL572" s="19" t="s">
        <v>126</v>
      </c>
      <c r="BM572" s="217" t="s">
        <v>777</v>
      </c>
    </row>
    <row r="573" s="2" customFormat="1">
      <c r="A573" s="40"/>
      <c r="B573" s="41"/>
      <c r="C573" s="42"/>
      <c r="D573" s="219" t="s">
        <v>128</v>
      </c>
      <c r="E573" s="42"/>
      <c r="F573" s="220" t="s">
        <v>778</v>
      </c>
      <c r="G573" s="42"/>
      <c r="H573" s="42"/>
      <c r="I573" s="221"/>
      <c r="J573" s="42"/>
      <c r="K573" s="42"/>
      <c r="L573" s="46"/>
      <c r="M573" s="222"/>
      <c r="N573" s="223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128</v>
      </c>
      <c r="AU573" s="19" t="s">
        <v>83</v>
      </c>
    </row>
    <row r="574" s="13" customFormat="1">
      <c r="A574" s="13"/>
      <c r="B574" s="224"/>
      <c r="C574" s="225"/>
      <c r="D574" s="226" t="s">
        <v>130</v>
      </c>
      <c r="E574" s="227" t="s">
        <v>19</v>
      </c>
      <c r="F574" s="228" t="s">
        <v>779</v>
      </c>
      <c r="G574" s="225"/>
      <c r="H574" s="229">
        <v>14</v>
      </c>
      <c r="I574" s="230"/>
      <c r="J574" s="225"/>
      <c r="K574" s="225"/>
      <c r="L574" s="231"/>
      <c r="M574" s="232"/>
      <c r="N574" s="233"/>
      <c r="O574" s="233"/>
      <c r="P574" s="233"/>
      <c r="Q574" s="233"/>
      <c r="R574" s="233"/>
      <c r="S574" s="233"/>
      <c r="T574" s="23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5" t="s">
        <v>130</v>
      </c>
      <c r="AU574" s="235" t="s">
        <v>83</v>
      </c>
      <c r="AV574" s="13" t="s">
        <v>83</v>
      </c>
      <c r="AW574" s="13" t="s">
        <v>33</v>
      </c>
      <c r="AX574" s="13" t="s">
        <v>80</v>
      </c>
      <c r="AY574" s="235" t="s">
        <v>119</v>
      </c>
    </row>
    <row r="575" s="2" customFormat="1" ht="16.5" customHeight="1">
      <c r="A575" s="40"/>
      <c r="B575" s="41"/>
      <c r="C575" s="257" t="s">
        <v>780</v>
      </c>
      <c r="D575" s="257" t="s">
        <v>319</v>
      </c>
      <c r="E575" s="258" t="s">
        <v>781</v>
      </c>
      <c r="F575" s="259" t="s">
        <v>782</v>
      </c>
      <c r="G575" s="260" t="s">
        <v>181</v>
      </c>
      <c r="H575" s="261">
        <v>14.279999999999999</v>
      </c>
      <c r="I575" s="262"/>
      <c r="J575" s="263">
        <f>ROUND(I575*H575,2)</f>
        <v>0</v>
      </c>
      <c r="K575" s="259" t="s">
        <v>125</v>
      </c>
      <c r="L575" s="264"/>
      <c r="M575" s="265" t="s">
        <v>19</v>
      </c>
      <c r="N575" s="266" t="s">
        <v>43</v>
      </c>
      <c r="O575" s="86"/>
      <c r="P575" s="215">
        <f>O575*H575</f>
        <v>0</v>
      </c>
      <c r="Q575" s="215">
        <v>0.125</v>
      </c>
      <c r="R575" s="215">
        <f>Q575*H575</f>
        <v>1.7849999999999999</v>
      </c>
      <c r="S575" s="215">
        <v>0</v>
      </c>
      <c r="T575" s="216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7" t="s">
        <v>166</v>
      </c>
      <c r="AT575" s="217" t="s">
        <v>319</v>
      </c>
      <c r="AU575" s="217" t="s">
        <v>83</v>
      </c>
      <c r="AY575" s="19" t="s">
        <v>119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9" t="s">
        <v>80</v>
      </c>
      <c r="BK575" s="218">
        <f>ROUND(I575*H575,2)</f>
        <v>0</v>
      </c>
      <c r="BL575" s="19" t="s">
        <v>126</v>
      </c>
      <c r="BM575" s="217" t="s">
        <v>783</v>
      </c>
    </row>
    <row r="576" s="13" customFormat="1">
      <c r="A576" s="13"/>
      <c r="B576" s="224"/>
      <c r="C576" s="225"/>
      <c r="D576" s="226" t="s">
        <v>130</v>
      </c>
      <c r="E576" s="225"/>
      <c r="F576" s="228" t="s">
        <v>784</v>
      </c>
      <c r="G576" s="225"/>
      <c r="H576" s="229">
        <v>14.279999999999999</v>
      </c>
      <c r="I576" s="230"/>
      <c r="J576" s="225"/>
      <c r="K576" s="225"/>
      <c r="L576" s="231"/>
      <c r="M576" s="232"/>
      <c r="N576" s="233"/>
      <c r="O576" s="233"/>
      <c r="P576" s="233"/>
      <c r="Q576" s="233"/>
      <c r="R576" s="233"/>
      <c r="S576" s="233"/>
      <c r="T576" s="23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5" t="s">
        <v>130</v>
      </c>
      <c r="AU576" s="235" t="s">
        <v>83</v>
      </c>
      <c r="AV576" s="13" t="s">
        <v>83</v>
      </c>
      <c r="AW576" s="13" t="s">
        <v>4</v>
      </c>
      <c r="AX576" s="13" t="s">
        <v>80</v>
      </c>
      <c r="AY576" s="235" t="s">
        <v>119</v>
      </c>
    </row>
    <row r="577" s="2" customFormat="1" ht="24.15" customHeight="1">
      <c r="A577" s="40"/>
      <c r="B577" s="41"/>
      <c r="C577" s="206" t="s">
        <v>785</v>
      </c>
      <c r="D577" s="206" t="s">
        <v>121</v>
      </c>
      <c r="E577" s="207" t="s">
        <v>786</v>
      </c>
      <c r="F577" s="208" t="s">
        <v>787</v>
      </c>
      <c r="G577" s="209" t="s">
        <v>181</v>
      </c>
      <c r="H577" s="210">
        <v>982.88</v>
      </c>
      <c r="I577" s="211"/>
      <c r="J577" s="212">
        <f>ROUND(I577*H577,2)</f>
        <v>0</v>
      </c>
      <c r="K577" s="208" t="s">
        <v>125</v>
      </c>
      <c r="L577" s="46"/>
      <c r="M577" s="213" t="s">
        <v>19</v>
      </c>
      <c r="N577" s="214" t="s">
        <v>43</v>
      </c>
      <c r="O577" s="86"/>
      <c r="P577" s="215">
        <f>O577*H577</f>
        <v>0</v>
      </c>
      <c r="Q577" s="215">
        <v>0.15540000000000001</v>
      </c>
      <c r="R577" s="215">
        <f>Q577*H577</f>
        <v>152.739552</v>
      </c>
      <c r="S577" s="215">
        <v>0</v>
      </c>
      <c r="T577" s="216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17" t="s">
        <v>126</v>
      </c>
      <c r="AT577" s="217" t="s">
        <v>121</v>
      </c>
      <c r="AU577" s="217" t="s">
        <v>83</v>
      </c>
      <c r="AY577" s="19" t="s">
        <v>119</v>
      </c>
      <c r="BE577" s="218">
        <f>IF(N577="základní",J577,0)</f>
        <v>0</v>
      </c>
      <c r="BF577" s="218">
        <f>IF(N577="snížená",J577,0)</f>
        <v>0</v>
      </c>
      <c r="BG577" s="218">
        <f>IF(N577="zákl. přenesená",J577,0)</f>
        <v>0</v>
      </c>
      <c r="BH577" s="218">
        <f>IF(N577="sníž. přenesená",J577,0)</f>
        <v>0</v>
      </c>
      <c r="BI577" s="218">
        <f>IF(N577="nulová",J577,0)</f>
        <v>0</v>
      </c>
      <c r="BJ577" s="19" t="s">
        <v>80</v>
      </c>
      <c r="BK577" s="218">
        <f>ROUND(I577*H577,2)</f>
        <v>0</v>
      </c>
      <c r="BL577" s="19" t="s">
        <v>126</v>
      </c>
      <c r="BM577" s="217" t="s">
        <v>788</v>
      </c>
    </row>
    <row r="578" s="2" customFormat="1">
      <c r="A578" s="40"/>
      <c r="B578" s="41"/>
      <c r="C578" s="42"/>
      <c r="D578" s="219" t="s">
        <v>128</v>
      </c>
      <c r="E578" s="42"/>
      <c r="F578" s="220" t="s">
        <v>789</v>
      </c>
      <c r="G578" s="42"/>
      <c r="H578" s="42"/>
      <c r="I578" s="221"/>
      <c r="J578" s="42"/>
      <c r="K578" s="42"/>
      <c r="L578" s="46"/>
      <c r="M578" s="222"/>
      <c r="N578" s="223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128</v>
      </c>
      <c r="AU578" s="19" t="s">
        <v>83</v>
      </c>
    </row>
    <row r="579" s="13" customFormat="1">
      <c r="A579" s="13"/>
      <c r="B579" s="224"/>
      <c r="C579" s="225"/>
      <c r="D579" s="226" t="s">
        <v>130</v>
      </c>
      <c r="E579" s="227" t="s">
        <v>19</v>
      </c>
      <c r="F579" s="228" t="s">
        <v>790</v>
      </c>
      <c r="G579" s="225"/>
      <c r="H579" s="229">
        <v>266</v>
      </c>
      <c r="I579" s="230"/>
      <c r="J579" s="225"/>
      <c r="K579" s="225"/>
      <c r="L579" s="231"/>
      <c r="M579" s="232"/>
      <c r="N579" s="233"/>
      <c r="O579" s="233"/>
      <c r="P579" s="233"/>
      <c r="Q579" s="233"/>
      <c r="R579" s="233"/>
      <c r="S579" s="233"/>
      <c r="T579" s="23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5" t="s">
        <v>130</v>
      </c>
      <c r="AU579" s="235" t="s">
        <v>83</v>
      </c>
      <c r="AV579" s="13" t="s">
        <v>83</v>
      </c>
      <c r="AW579" s="13" t="s">
        <v>33</v>
      </c>
      <c r="AX579" s="13" t="s">
        <v>72</v>
      </c>
      <c r="AY579" s="235" t="s">
        <v>119</v>
      </c>
    </row>
    <row r="580" s="13" customFormat="1">
      <c r="A580" s="13"/>
      <c r="B580" s="224"/>
      <c r="C580" s="225"/>
      <c r="D580" s="226" t="s">
        <v>130</v>
      </c>
      <c r="E580" s="227" t="s">
        <v>19</v>
      </c>
      <c r="F580" s="228" t="s">
        <v>791</v>
      </c>
      <c r="G580" s="225"/>
      <c r="H580" s="229">
        <v>20</v>
      </c>
      <c r="I580" s="230"/>
      <c r="J580" s="225"/>
      <c r="K580" s="225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130</v>
      </c>
      <c r="AU580" s="235" t="s">
        <v>83</v>
      </c>
      <c r="AV580" s="13" t="s">
        <v>83</v>
      </c>
      <c r="AW580" s="13" t="s">
        <v>33</v>
      </c>
      <c r="AX580" s="13" t="s">
        <v>72</v>
      </c>
      <c r="AY580" s="235" t="s">
        <v>119</v>
      </c>
    </row>
    <row r="581" s="13" customFormat="1">
      <c r="A581" s="13"/>
      <c r="B581" s="224"/>
      <c r="C581" s="225"/>
      <c r="D581" s="226" t="s">
        <v>130</v>
      </c>
      <c r="E581" s="227" t="s">
        <v>19</v>
      </c>
      <c r="F581" s="228" t="s">
        <v>792</v>
      </c>
      <c r="G581" s="225"/>
      <c r="H581" s="229">
        <v>35</v>
      </c>
      <c r="I581" s="230"/>
      <c r="J581" s="225"/>
      <c r="K581" s="225"/>
      <c r="L581" s="231"/>
      <c r="M581" s="232"/>
      <c r="N581" s="233"/>
      <c r="O581" s="233"/>
      <c r="P581" s="233"/>
      <c r="Q581" s="233"/>
      <c r="R581" s="233"/>
      <c r="S581" s="233"/>
      <c r="T581" s="23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5" t="s">
        <v>130</v>
      </c>
      <c r="AU581" s="235" t="s">
        <v>83</v>
      </c>
      <c r="AV581" s="13" t="s">
        <v>83</v>
      </c>
      <c r="AW581" s="13" t="s">
        <v>33</v>
      </c>
      <c r="AX581" s="13" t="s">
        <v>72</v>
      </c>
      <c r="AY581" s="235" t="s">
        <v>119</v>
      </c>
    </row>
    <row r="582" s="13" customFormat="1">
      <c r="A582" s="13"/>
      <c r="B582" s="224"/>
      <c r="C582" s="225"/>
      <c r="D582" s="226" t="s">
        <v>130</v>
      </c>
      <c r="E582" s="227" t="s">
        <v>19</v>
      </c>
      <c r="F582" s="228" t="s">
        <v>793</v>
      </c>
      <c r="G582" s="225"/>
      <c r="H582" s="229">
        <v>530</v>
      </c>
      <c r="I582" s="230"/>
      <c r="J582" s="225"/>
      <c r="K582" s="225"/>
      <c r="L582" s="231"/>
      <c r="M582" s="232"/>
      <c r="N582" s="233"/>
      <c r="O582" s="233"/>
      <c r="P582" s="233"/>
      <c r="Q582" s="233"/>
      <c r="R582" s="233"/>
      <c r="S582" s="233"/>
      <c r="T582" s="23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5" t="s">
        <v>130</v>
      </c>
      <c r="AU582" s="235" t="s">
        <v>83</v>
      </c>
      <c r="AV582" s="13" t="s">
        <v>83</v>
      </c>
      <c r="AW582" s="13" t="s">
        <v>33</v>
      </c>
      <c r="AX582" s="13" t="s">
        <v>72</v>
      </c>
      <c r="AY582" s="235" t="s">
        <v>119</v>
      </c>
    </row>
    <row r="583" s="13" customFormat="1">
      <c r="A583" s="13"/>
      <c r="B583" s="224"/>
      <c r="C583" s="225"/>
      <c r="D583" s="226" t="s">
        <v>130</v>
      </c>
      <c r="E583" s="227" t="s">
        <v>19</v>
      </c>
      <c r="F583" s="228" t="s">
        <v>794</v>
      </c>
      <c r="G583" s="225"/>
      <c r="H583" s="229">
        <v>56.520000000000003</v>
      </c>
      <c r="I583" s="230"/>
      <c r="J583" s="225"/>
      <c r="K583" s="225"/>
      <c r="L583" s="231"/>
      <c r="M583" s="232"/>
      <c r="N583" s="233"/>
      <c r="O583" s="233"/>
      <c r="P583" s="233"/>
      <c r="Q583" s="233"/>
      <c r="R583" s="233"/>
      <c r="S583" s="233"/>
      <c r="T583" s="23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5" t="s">
        <v>130</v>
      </c>
      <c r="AU583" s="235" t="s">
        <v>83</v>
      </c>
      <c r="AV583" s="13" t="s">
        <v>83</v>
      </c>
      <c r="AW583" s="13" t="s">
        <v>33</v>
      </c>
      <c r="AX583" s="13" t="s">
        <v>72</v>
      </c>
      <c r="AY583" s="235" t="s">
        <v>119</v>
      </c>
    </row>
    <row r="584" s="13" customFormat="1">
      <c r="A584" s="13"/>
      <c r="B584" s="224"/>
      <c r="C584" s="225"/>
      <c r="D584" s="226" t="s">
        <v>130</v>
      </c>
      <c r="E584" s="227" t="s">
        <v>19</v>
      </c>
      <c r="F584" s="228" t="s">
        <v>795</v>
      </c>
      <c r="G584" s="225"/>
      <c r="H584" s="229">
        <v>75.359999999999999</v>
      </c>
      <c r="I584" s="230"/>
      <c r="J584" s="225"/>
      <c r="K584" s="225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130</v>
      </c>
      <c r="AU584" s="235" t="s">
        <v>83</v>
      </c>
      <c r="AV584" s="13" t="s">
        <v>83</v>
      </c>
      <c r="AW584" s="13" t="s">
        <v>33</v>
      </c>
      <c r="AX584" s="13" t="s">
        <v>72</v>
      </c>
      <c r="AY584" s="235" t="s">
        <v>119</v>
      </c>
    </row>
    <row r="585" s="15" customFormat="1">
      <c r="A585" s="15"/>
      <c r="B585" s="246"/>
      <c r="C585" s="247"/>
      <c r="D585" s="226" t="s">
        <v>130</v>
      </c>
      <c r="E585" s="248" t="s">
        <v>19</v>
      </c>
      <c r="F585" s="249" t="s">
        <v>193</v>
      </c>
      <c r="G585" s="247"/>
      <c r="H585" s="250">
        <v>982.88</v>
      </c>
      <c r="I585" s="251"/>
      <c r="J585" s="247"/>
      <c r="K585" s="247"/>
      <c r="L585" s="252"/>
      <c r="M585" s="253"/>
      <c r="N585" s="254"/>
      <c r="O585" s="254"/>
      <c r="P585" s="254"/>
      <c r="Q585" s="254"/>
      <c r="R585" s="254"/>
      <c r="S585" s="254"/>
      <c r="T585" s="25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56" t="s">
        <v>130</v>
      </c>
      <c r="AU585" s="256" t="s">
        <v>83</v>
      </c>
      <c r="AV585" s="15" t="s">
        <v>126</v>
      </c>
      <c r="AW585" s="15" t="s">
        <v>33</v>
      </c>
      <c r="AX585" s="15" t="s">
        <v>80</v>
      </c>
      <c r="AY585" s="256" t="s">
        <v>119</v>
      </c>
    </row>
    <row r="586" s="2" customFormat="1" ht="16.5" customHeight="1">
      <c r="A586" s="40"/>
      <c r="B586" s="41"/>
      <c r="C586" s="257" t="s">
        <v>796</v>
      </c>
      <c r="D586" s="257" t="s">
        <v>319</v>
      </c>
      <c r="E586" s="258" t="s">
        <v>797</v>
      </c>
      <c r="F586" s="259" t="s">
        <v>798</v>
      </c>
      <c r="G586" s="260" t="s">
        <v>181</v>
      </c>
      <c r="H586" s="261">
        <v>35</v>
      </c>
      <c r="I586" s="262"/>
      <c r="J586" s="263">
        <f>ROUND(I586*H586,2)</f>
        <v>0</v>
      </c>
      <c r="K586" s="259" t="s">
        <v>125</v>
      </c>
      <c r="L586" s="264"/>
      <c r="M586" s="265" t="s">
        <v>19</v>
      </c>
      <c r="N586" s="266" t="s">
        <v>43</v>
      </c>
      <c r="O586" s="86"/>
      <c r="P586" s="215">
        <f>O586*H586</f>
        <v>0</v>
      </c>
      <c r="Q586" s="215">
        <v>0.040000000000000001</v>
      </c>
      <c r="R586" s="215">
        <f>Q586*H586</f>
        <v>1.4000000000000001</v>
      </c>
      <c r="S586" s="215">
        <v>0</v>
      </c>
      <c r="T586" s="216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7" t="s">
        <v>166</v>
      </c>
      <c r="AT586" s="217" t="s">
        <v>319</v>
      </c>
      <c r="AU586" s="217" t="s">
        <v>83</v>
      </c>
      <c r="AY586" s="19" t="s">
        <v>119</v>
      </c>
      <c r="BE586" s="218">
        <f>IF(N586="základní",J586,0)</f>
        <v>0</v>
      </c>
      <c r="BF586" s="218">
        <f>IF(N586="snížená",J586,0)</f>
        <v>0</v>
      </c>
      <c r="BG586" s="218">
        <f>IF(N586="zákl. přenesená",J586,0)</f>
        <v>0</v>
      </c>
      <c r="BH586" s="218">
        <f>IF(N586="sníž. přenesená",J586,0)</f>
        <v>0</v>
      </c>
      <c r="BI586" s="218">
        <f>IF(N586="nulová",J586,0)</f>
        <v>0</v>
      </c>
      <c r="BJ586" s="19" t="s">
        <v>80</v>
      </c>
      <c r="BK586" s="218">
        <f>ROUND(I586*H586,2)</f>
        <v>0</v>
      </c>
      <c r="BL586" s="19" t="s">
        <v>126</v>
      </c>
      <c r="BM586" s="217" t="s">
        <v>799</v>
      </c>
    </row>
    <row r="587" s="13" customFormat="1">
      <c r="A587" s="13"/>
      <c r="B587" s="224"/>
      <c r="C587" s="225"/>
      <c r="D587" s="226" t="s">
        <v>130</v>
      </c>
      <c r="E587" s="227" t="s">
        <v>19</v>
      </c>
      <c r="F587" s="228" t="s">
        <v>800</v>
      </c>
      <c r="G587" s="225"/>
      <c r="H587" s="229">
        <v>35</v>
      </c>
      <c r="I587" s="230"/>
      <c r="J587" s="225"/>
      <c r="K587" s="225"/>
      <c r="L587" s="231"/>
      <c r="M587" s="232"/>
      <c r="N587" s="233"/>
      <c r="O587" s="233"/>
      <c r="P587" s="233"/>
      <c r="Q587" s="233"/>
      <c r="R587" s="233"/>
      <c r="S587" s="233"/>
      <c r="T587" s="23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5" t="s">
        <v>130</v>
      </c>
      <c r="AU587" s="235" t="s">
        <v>83</v>
      </c>
      <c r="AV587" s="13" t="s">
        <v>83</v>
      </c>
      <c r="AW587" s="13" t="s">
        <v>33</v>
      </c>
      <c r="AX587" s="13" t="s">
        <v>80</v>
      </c>
      <c r="AY587" s="235" t="s">
        <v>119</v>
      </c>
    </row>
    <row r="588" s="2" customFormat="1" ht="16.5" customHeight="1">
      <c r="A588" s="40"/>
      <c r="B588" s="41"/>
      <c r="C588" s="257" t="s">
        <v>801</v>
      </c>
      <c r="D588" s="257" t="s">
        <v>319</v>
      </c>
      <c r="E588" s="258" t="s">
        <v>802</v>
      </c>
      <c r="F588" s="259" t="s">
        <v>803</v>
      </c>
      <c r="G588" s="260" t="s">
        <v>181</v>
      </c>
      <c r="H588" s="261">
        <v>266</v>
      </c>
      <c r="I588" s="262"/>
      <c r="J588" s="263">
        <f>ROUND(I588*H588,2)</f>
        <v>0</v>
      </c>
      <c r="K588" s="259" t="s">
        <v>125</v>
      </c>
      <c r="L588" s="264"/>
      <c r="M588" s="265" t="s">
        <v>19</v>
      </c>
      <c r="N588" s="266" t="s">
        <v>43</v>
      </c>
      <c r="O588" s="86"/>
      <c r="P588" s="215">
        <f>O588*H588</f>
        <v>0</v>
      </c>
      <c r="Q588" s="215">
        <v>0.048300000000000003</v>
      </c>
      <c r="R588" s="215">
        <f>Q588*H588</f>
        <v>12.847800000000001</v>
      </c>
      <c r="S588" s="215">
        <v>0</v>
      </c>
      <c r="T588" s="216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7" t="s">
        <v>166</v>
      </c>
      <c r="AT588" s="217" t="s">
        <v>319</v>
      </c>
      <c r="AU588" s="217" t="s">
        <v>83</v>
      </c>
      <c r="AY588" s="19" t="s">
        <v>119</v>
      </c>
      <c r="BE588" s="218">
        <f>IF(N588="základní",J588,0)</f>
        <v>0</v>
      </c>
      <c r="BF588" s="218">
        <f>IF(N588="snížená",J588,0)</f>
        <v>0</v>
      </c>
      <c r="BG588" s="218">
        <f>IF(N588="zákl. přenesená",J588,0)</f>
        <v>0</v>
      </c>
      <c r="BH588" s="218">
        <f>IF(N588="sníž. přenesená",J588,0)</f>
        <v>0</v>
      </c>
      <c r="BI588" s="218">
        <f>IF(N588="nulová",J588,0)</f>
        <v>0</v>
      </c>
      <c r="BJ588" s="19" t="s">
        <v>80</v>
      </c>
      <c r="BK588" s="218">
        <f>ROUND(I588*H588,2)</f>
        <v>0</v>
      </c>
      <c r="BL588" s="19" t="s">
        <v>126</v>
      </c>
      <c r="BM588" s="217" t="s">
        <v>804</v>
      </c>
    </row>
    <row r="589" s="13" customFormat="1">
      <c r="A589" s="13"/>
      <c r="B589" s="224"/>
      <c r="C589" s="225"/>
      <c r="D589" s="226" t="s">
        <v>130</v>
      </c>
      <c r="E589" s="227" t="s">
        <v>19</v>
      </c>
      <c r="F589" s="228" t="s">
        <v>805</v>
      </c>
      <c r="G589" s="225"/>
      <c r="H589" s="229">
        <v>266</v>
      </c>
      <c r="I589" s="230"/>
      <c r="J589" s="225"/>
      <c r="K589" s="225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130</v>
      </c>
      <c r="AU589" s="235" t="s">
        <v>83</v>
      </c>
      <c r="AV589" s="13" t="s">
        <v>83</v>
      </c>
      <c r="AW589" s="13" t="s">
        <v>33</v>
      </c>
      <c r="AX589" s="13" t="s">
        <v>80</v>
      </c>
      <c r="AY589" s="235" t="s">
        <v>119</v>
      </c>
    </row>
    <row r="590" s="2" customFormat="1" ht="16.5" customHeight="1">
      <c r="A590" s="40"/>
      <c r="B590" s="41"/>
      <c r="C590" s="257" t="s">
        <v>806</v>
      </c>
      <c r="D590" s="257" t="s">
        <v>319</v>
      </c>
      <c r="E590" s="258" t="s">
        <v>807</v>
      </c>
      <c r="F590" s="259" t="s">
        <v>808</v>
      </c>
      <c r="G590" s="260" t="s">
        <v>181</v>
      </c>
      <c r="H590" s="261">
        <v>20</v>
      </c>
      <c r="I590" s="262"/>
      <c r="J590" s="263">
        <f>ROUND(I590*H590,2)</f>
        <v>0</v>
      </c>
      <c r="K590" s="259" t="s">
        <v>125</v>
      </c>
      <c r="L590" s="264"/>
      <c r="M590" s="265" t="s">
        <v>19</v>
      </c>
      <c r="N590" s="266" t="s">
        <v>43</v>
      </c>
      <c r="O590" s="86"/>
      <c r="P590" s="215">
        <f>O590*H590</f>
        <v>0</v>
      </c>
      <c r="Q590" s="215">
        <v>0.065670000000000006</v>
      </c>
      <c r="R590" s="215">
        <f>Q590*H590</f>
        <v>1.3134000000000001</v>
      </c>
      <c r="S590" s="215">
        <v>0</v>
      </c>
      <c r="T590" s="216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7" t="s">
        <v>166</v>
      </c>
      <c r="AT590" s="217" t="s">
        <v>319</v>
      </c>
      <c r="AU590" s="217" t="s">
        <v>83</v>
      </c>
      <c r="AY590" s="19" t="s">
        <v>119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9" t="s">
        <v>80</v>
      </c>
      <c r="BK590" s="218">
        <f>ROUND(I590*H590,2)</f>
        <v>0</v>
      </c>
      <c r="BL590" s="19" t="s">
        <v>126</v>
      </c>
      <c r="BM590" s="217" t="s">
        <v>809</v>
      </c>
    </row>
    <row r="591" s="13" customFormat="1">
      <c r="A591" s="13"/>
      <c r="B591" s="224"/>
      <c r="C591" s="225"/>
      <c r="D591" s="226" t="s">
        <v>130</v>
      </c>
      <c r="E591" s="227" t="s">
        <v>19</v>
      </c>
      <c r="F591" s="228" t="s">
        <v>810</v>
      </c>
      <c r="G591" s="225"/>
      <c r="H591" s="229">
        <v>20</v>
      </c>
      <c r="I591" s="230"/>
      <c r="J591" s="225"/>
      <c r="K591" s="225"/>
      <c r="L591" s="231"/>
      <c r="M591" s="232"/>
      <c r="N591" s="233"/>
      <c r="O591" s="233"/>
      <c r="P591" s="233"/>
      <c r="Q591" s="233"/>
      <c r="R591" s="233"/>
      <c r="S591" s="233"/>
      <c r="T591" s="23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5" t="s">
        <v>130</v>
      </c>
      <c r="AU591" s="235" t="s">
        <v>83</v>
      </c>
      <c r="AV591" s="13" t="s">
        <v>83</v>
      </c>
      <c r="AW591" s="13" t="s">
        <v>33</v>
      </c>
      <c r="AX591" s="13" t="s">
        <v>80</v>
      </c>
      <c r="AY591" s="235" t="s">
        <v>119</v>
      </c>
    </row>
    <row r="592" s="2" customFormat="1" ht="16.5" customHeight="1">
      <c r="A592" s="40"/>
      <c r="B592" s="41"/>
      <c r="C592" s="257" t="s">
        <v>811</v>
      </c>
      <c r="D592" s="257" t="s">
        <v>319</v>
      </c>
      <c r="E592" s="258" t="s">
        <v>812</v>
      </c>
      <c r="F592" s="259" t="s">
        <v>813</v>
      </c>
      <c r="G592" s="260" t="s">
        <v>181</v>
      </c>
      <c r="H592" s="261">
        <v>530</v>
      </c>
      <c r="I592" s="262"/>
      <c r="J592" s="263">
        <f>ROUND(I592*H592,2)</f>
        <v>0</v>
      </c>
      <c r="K592" s="259" t="s">
        <v>125</v>
      </c>
      <c r="L592" s="264"/>
      <c r="M592" s="265" t="s">
        <v>19</v>
      </c>
      <c r="N592" s="266" t="s">
        <v>43</v>
      </c>
      <c r="O592" s="86"/>
      <c r="P592" s="215">
        <f>O592*H592</f>
        <v>0</v>
      </c>
      <c r="Q592" s="215">
        <v>0.080000000000000002</v>
      </c>
      <c r="R592" s="215">
        <f>Q592*H592</f>
        <v>42.399999999999999</v>
      </c>
      <c r="S592" s="215">
        <v>0</v>
      </c>
      <c r="T592" s="21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7" t="s">
        <v>166</v>
      </c>
      <c r="AT592" s="217" t="s">
        <v>319</v>
      </c>
      <c r="AU592" s="217" t="s">
        <v>83</v>
      </c>
      <c r="AY592" s="19" t="s">
        <v>119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9" t="s">
        <v>80</v>
      </c>
      <c r="BK592" s="218">
        <f>ROUND(I592*H592,2)</f>
        <v>0</v>
      </c>
      <c r="BL592" s="19" t="s">
        <v>126</v>
      </c>
      <c r="BM592" s="217" t="s">
        <v>814</v>
      </c>
    </row>
    <row r="593" s="13" customFormat="1">
      <c r="A593" s="13"/>
      <c r="B593" s="224"/>
      <c r="C593" s="225"/>
      <c r="D593" s="226" t="s">
        <v>130</v>
      </c>
      <c r="E593" s="227" t="s">
        <v>19</v>
      </c>
      <c r="F593" s="228" t="s">
        <v>815</v>
      </c>
      <c r="G593" s="225"/>
      <c r="H593" s="229">
        <v>530</v>
      </c>
      <c r="I593" s="230"/>
      <c r="J593" s="225"/>
      <c r="K593" s="225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130</v>
      </c>
      <c r="AU593" s="235" t="s">
        <v>83</v>
      </c>
      <c r="AV593" s="13" t="s">
        <v>83</v>
      </c>
      <c r="AW593" s="13" t="s">
        <v>33</v>
      </c>
      <c r="AX593" s="13" t="s">
        <v>80</v>
      </c>
      <c r="AY593" s="235" t="s">
        <v>119</v>
      </c>
    </row>
    <row r="594" s="2" customFormat="1" ht="16.5" customHeight="1">
      <c r="A594" s="40"/>
      <c r="B594" s="41"/>
      <c r="C594" s="257" t="s">
        <v>816</v>
      </c>
      <c r="D594" s="257" t="s">
        <v>319</v>
      </c>
      <c r="E594" s="258" t="s">
        <v>817</v>
      </c>
      <c r="F594" s="259" t="s">
        <v>818</v>
      </c>
      <c r="G594" s="260" t="s">
        <v>181</v>
      </c>
      <c r="H594" s="261">
        <v>131.88</v>
      </c>
      <c r="I594" s="262"/>
      <c r="J594" s="263">
        <f>ROUND(I594*H594,2)</f>
        <v>0</v>
      </c>
      <c r="K594" s="259" t="s">
        <v>125</v>
      </c>
      <c r="L594" s="264"/>
      <c r="M594" s="265" t="s">
        <v>19</v>
      </c>
      <c r="N594" s="266" t="s">
        <v>43</v>
      </c>
      <c r="O594" s="86"/>
      <c r="P594" s="215">
        <f>O594*H594</f>
        <v>0</v>
      </c>
      <c r="Q594" s="215">
        <v>0.060999999999999999</v>
      </c>
      <c r="R594" s="215">
        <f>Q594*H594</f>
        <v>8.0446799999999996</v>
      </c>
      <c r="S594" s="215">
        <v>0</v>
      </c>
      <c r="T594" s="216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17" t="s">
        <v>166</v>
      </c>
      <c r="AT594" s="217" t="s">
        <v>319</v>
      </c>
      <c r="AU594" s="217" t="s">
        <v>83</v>
      </c>
      <c r="AY594" s="19" t="s">
        <v>119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19" t="s">
        <v>80</v>
      </c>
      <c r="BK594" s="218">
        <f>ROUND(I594*H594,2)</f>
        <v>0</v>
      </c>
      <c r="BL594" s="19" t="s">
        <v>126</v>
      </c>
      <c r="BM594" s="217" t="s">
        <v>819</v>
      </c>
    </row>
    <row r="595" s="14" customFormat="1">
      <c r="A595" s="14"/>
      <c r="B595" s="236"/>
      <c r="C595" s="237"/>
      <c r="D595" s="226" t="s">
        <v>130</v>
      </c>
      <c r="E595" s="238" t="s">
        <v>19</v>
      </c>
      <c r="F595" s="239" t="s">
        <v>820</v>
      </c>
      <c r="G595" s="237"/>
      <c r="H595" s="238" t="s">
        <v>19</v>
      </c>
      <c r="I595" s="240"/>
      <c r="J595" s="237"/>
      <c r="K595" s="237"/>
      <c r="L595" s="241"/>
      <c r="M595" s="242"/>
      <c r="N595" s="243"/>
      <c r="O595" s="243"/>
      <c r="P595" s="243"/>
      <c r="Q595" s="243"/>
      <c r="R595" s="243"/>
      <c r="S595" s="243"/>
      <c r="T595" s="24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5" t="s">
        <v>130</v>
      </c>
      <c r="AU595" s="245" t="s">
        <v>83</v>
      </c>
      <c r="AV595" s="14" t="s">
        <v>80</v>
      </c>
      <c r="AW595" s="14" t="s">
        <v>33</v>
      </c>
      <c r="AX595" s="14" t="s">
        <v>72</v>
      </c>
      <c r="AY595" s="245" t="s">
        <v>119</v>
      </c>
    </row>
    <row r="596" s="13" customFormat="1">
      <c r="A596" s="13"/>
      <c r="B596" s="224"/>
      <c r="C596" s="225"/>
      <c r="D596" s="226" t="s">
        <v>130</v>
      </c>
      <c r="E596" s="227" t="s">
        <v>19</v>
      </c>
      <c r="F596" s="228" t="s">
        <v>794</v>
      </c>
      <c r="G596" s="225"/>
      <c r="H596" s="229">
        <v>56.520000000000003</v>
      </c>
      <c r="I596" s="230"/>
      <c r="J596" s="225"/>
      <c r="K596" s="225"/>
      <c r="L596" s="231"/>
      <c r="M596" s="232"/>
      <c r="N596" s="233"/>
      <c r="O596" s="233"/>
      <c r="P596" s="233"/>
      <c r="Q596" s="233"/>
      <c r="R596" s="233"/>
      <c r="S596" s="233"/>
      <c r="T596" s="23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5" t="s">
        <v>130</v>
      </c>
      <c r="AU596" s="235" t="s">
        <v>83</v>
      </c>
      <c r="AV596" s="13" t="s">
        <v>83</v>
      </c>
      <c r="AW596" s="13" t="s">
        <v>33</v>
      </c>
      <c r="AX596" s="13" t="s">
        <v>72</v>
      </c>
      <c r="AY596" s="235" t="s">
        <v>119</v>
      </c>
    </row>
    <row r="597" s="13" customFormat="1">
      <c r="A597" s="13"/>
      <c r="B597" s="224"/>
      <c r="C597" s="225"/>
      <c r="D597" s="226" t="s">
        <v>130</v>
      </c>
      <c r="E597" s="227" t="s">
        <v>19</v>
      </c>
      <c r="F597" s="228" t="s">
        <v>795</v>
      </c>
      <c r="G597" s="225"/>
      <c r="H597" s="229">
        <v>75.359999999999999</v>
      </c>
      <c r="I597" s="230"/>
      <c r="J597" s="225"/>
      <c r="K597" s="225"/>
      <c r="L597" s="231"/>
      <c r="M597" s="232"/>
      <c r="N597" s="233"/>
      <c r="O597" s="233"/>
      <c r="P597" s="233"/>
      <c r="Q597" s="233"/>
      <c r="R597" s="233"/>
      <c r="S597" s="233"/>
      <c r="T597" s="23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5" t="s">
        <v>130</v>
      </c>
      <c r="AU597" s="235" t="s">
        <v>83</v>
      </c>
      <c r="AV597" s="13" t="s">
        <v>83</v>
      </c>
      <c r="AW597" s="13" t="s">
        <v>33</v>
      </c>
      <c r="AX597" s="13" t="s">
        <v>72</v>
      </c>
      <c r="AY597" s="235" t="s">
        <v>119</v>
      </c>
    </row>
    <row r="598" s="15" customFormat="1">
      <c r="A598" s="15"/>
      <c r="B598" s="246"/>
      <c r="C598" s="247"/>
      <c r="D598" s="226" t="s">
        <v>130</v>
      </c>
      <c r="E598" s="248" t="s">
        <v>19</v>
      </c>
      <c r="F598" s="249" t="s">
        <v>193</v>
      </c>
      <c r="G598" s="247"/>
      <c r="H598" s="250">
        <v>131.88</v>
      </c>
      <c r="I598" s="251"/>
      <c r="J598" s="247"/>
      <c r="K598" s="247"/>
      <c r="L598" s="252"/>
      <c r="M598" s="253"/>
      <c r="N598" s="254"/>
      <c r="O598" s="254"/>
      <c r="P598" s="254"/>
      <c r="Q598" s="254"/>
      <c r="R598" s="254"/>
      <c r="S598" s="254"/>
      <c r="T598" s="25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56" t="s">
        <v>130</v>
      </c>
      <c r="AU598" s="256" t="s">
        <v>83</v>
      </c>
      <c r="AV598" s="15" t="s">
        <v>126</v>
      </c>
      <c r="AW598" s="15" t="s">
        <v>33</v>
      </c>
      <c r="AX598" s="15" t="s">
        <v>80</v>
      </c>
      <c r="AY598" s="256" t="s">
        <v>119</v>
      </c>
    </row>
    <row r="599" s="2" customFormat="1" ht="24.15" customHeight="1">
      <c r="A599" s="40"/>
      <c r="B599" s="41"/>
      <c r="C599" s="206" t="s">
        <v>821</v>
      </c>
      <c r="D599" s="206" t="s">
        <v>121</v>
      </c>
      <c r="E599" s="207" t="s">
        <v>786</v>
      </c>
      <c r="F599" s="208" t="s">
        <v>787</v>
      </c>
      <c r="G599" s="209" t="s">
        <v>181</v>
      </c>
      <c r="H599" s="210">
        <v>46.5</v>
      </c>
      <c r="I599" s="211"/>
      <c r="J599" s="212">
        <f>ROUND(I599*H599,2)</f>
        <v>0</v>
      </c>
      <c r="K599" s="208" t="s">
        <v>125</v>
      </c>
      <c r="L599" s="46"/>
      <c r="M599" s="213" t="s">
        <v>19</v>
      </c>
      <c r="N599" s="214" t="s">
        <v>43</v>
      </c>
      <c r="O599" s="86"/>
      <c r="P599" s="215">
        <f>O599*H599</f>
        <v>0</v>
      </c>
      <c r="Q599" s="215">
        <v>0.15540000000000001</v>
      </c>
      <c r="R599" s="215">
        <f>Q599*H599</f>
        <v>7.2261000000000006</v>
      </c>
      <c r="S599" s="215">
        <v>0</v>
      </c>
      <c r="T599" s="216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7" t="s">
        <v>126</v>
      </c>
      <c r="AT599" s="217" t="s">
        <v>121</v>
      </c>
      <c r="AU599" s="217" t="s">
        <v>83</v>
      </c>
      <c r="AY599" s="19" t="s">
        <v>119</v>
      </c>
      <c r="BE599" s="218">
        <f>IF(N599="základní",J599,0)</f>
        <v>0</v>
      </c>
      <c r="BF599" s="218">
        <f>IF(N599="snížená",J599,0)</f>
        <v>0</v>
      </c>
      <c r="BG599" s="218">
        <f>IF(N599="zákl. přenesená",J599,0)</f>
        <v>0</v>
      </c>
      <c r="BH599" s="218">
        <f>IF(N599="sníž. přenesená",J599,0)</f>
        <v>0</v>
      </c>
      <c r="BI599" s="218">
        <f>IF(N599="nulová",J599,0)</f>
        <v>0</v>
      </c>
      <c r="BJ599" s="19" t="s">
        <v>80</v>
      </c>
      <c r="BK599" s="218">
        <f>ROUND(I599*H599,2)</f>
        <v>0</v>
      </c>
      <c r="BL599" s="19" t="s">
        <v>126</v>
      </c>
      <c r="BM599" s="217" t="s">
        <v>822</v>
      </c>
    </row>
    <row r="600" s="2" customFormat="1">
      <c r="A600" s="40"/>
      <c r="B600" s="41"/>
      <c r="C600" s="42"/>
      <c r="D600" s="219" t="s">
        <v>128</v>
      </c>
      <c r="E600" s="42"/>
      <c r="F600" s="220" t="s">
        <v>789</v>
      </c>
      <c r="G600" s="42"/>
      <c r="H600" s="42"/>
      <c r="I600" s="221"/>
      <c r="J600" s="42"/>
      <c r="K600" s="42"/>
      <c r="L600" s="46"/>
      <c r="M600" s="222"/>
      <c r="N600" s="223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128</v>
      </c>
      <c r="AU600" s="19" t="s">
        <v>83</v>
      </c>
    </row>
    <row r="601" s="13" customFormat="1">
      <c r="A601" s="13"/>
      <c r="B601" s="224"/>
      <c r="C601" s="225"/>
      <c r="D601" s="226" t="s">
        <v>130</v>
      </c>
      <c r="E601" s="227" t="s">
        <v>19</v>
      </c>
      <c r="F601" s="228" t="s">
        <v>768</v>
      </c>
      <c r="G601" s="225"/>
      <c r="H601" s="229">
        <v>46.5</v>
      </c>
      <c r="I601" s="230"/>
      <c r="J601" s="225"/>
      <c r="K601" s="225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130</v>
      </c>
      <c r="AU601" s="235" t="s">
        <v>83</v>
      </c>
      <c r="AV601" s="13" t="s">
        <v>83</v>
      </c>
      <c r="AW601" s="13" t="s">
        <v>33</v>
      </c>
      <c r="AX601" s="13" t="s">
        <v>80</v>
      </c>
      <c r="AY601" s="235" t="s">
        <v>119</v>
      </c>
    </row>
    <row r="602" s="2" customFormat="1" ht="16.5" customHeight="1">
      <c r="A602" s="40"/>
      <c r="B602" s="41"/>
      <c r="C602" s="257" t="s">
        <v>823</v>
      </c>
      <c r="D602" s="257" t="s">
        <v>319</v>
      </c>
      <c r="E602" s="258" t="s">
        <v>824</v>
      </c>
      <c r="F602" s="259" t="s">
        <v>825</v>
      </c>
      <c r="G602" s="260" t="s">
        <v>181</v>
      </c>
      <c r="H602" s="261">
        <v>47.43</v>
      </c>
      <c r="I602" s="262"/>
      <c r="J602" s="263">
        <f>ROUND(I602*H602,2)</f>
        <v>0</v>
      </c>
      <c r="K602" s="259" t="s">
        <v>125</v>
      </c>
      <c r="L602" s="264"/>
      <c r="M602" s="265" t="s">
        <v>19</v>
      </c>
      <c r="N602" s="266" t="s">
        <v>43</v>
      </c>
      <c r="O602" s="86"/>
      <c r="P602" s="215">
        <f>O602*H602</f>
        <v>0</v>
      </c>
      <c r="Q602" s="215">
        <v>0.065000000000000002</v>
      </c>
      <c r="R602" s="215">
        <f>Q602*H602</f>
        <v>3.0829500000000003</v>
      </c>
      <c r="S602" s="215">
        <v>0</v>
      </c>
      <c r="T602" s="216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7" t="s">
        <v>166</v>
      </c>
      <c r="AT602" s="217" t="s">
        <v>319</v>
      </c>
      <c r="AU602" s="217" t="s">
        <v>83</v>
      </c>
      <c r="AY602" s="19" t="s">
        <v>119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9" t="s">
        <v>80</v>
      </c>
      <c r="BK602" s="218">
        <f>ROUND(I602*H602,2)</f>
        <v>0</v>
      </c>
      <c r="BL602" s="19" t="s">
        <v>126</v>
      </c>
      <c r="BM602" s="217" t="s">
        <v>826</v>
      </c>
    </row>
    <row r="603" s="13" customFormat="1">
      <c r="A603" s="13"/>
      <c r="B603" s="224"/>
      <c r="C603" s="225"/>
      <c r="D603" s="226" t="s">
        <v>130</v>
      </c>
      <c r="E603" s="225"/>
      <c r="F603" s="228" t="s">
        <v>827</v>
      </c>
      <c r="G603" s="225"/>
      <c r="H603" s="229">
        <v>47.43</v>
      </c>
      <c r="I603" s="230"/>
      <c r="J603" s="225"/>
      <c r="K603" s="225"/>
      <c r="L603" s="231"/>
      <c r="M603" s="232"/>
      <c r="N603" s="233"/>
      <c r="O603" s="233"/>
      <c r="P603" s="233"/>
      <c r="Q603" s="233"/>
      <c r="R603" s="233"/>
      <c r="S603" s="233"/>
      <c r="T603" s="23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5" t="s">
        <v>130</v>
      </c>
      <c r="AU603" s="235" t="s">
        <v>83</v>
      </c>
      <c r="AV603" s="13" t="s">
        <v>83</v>
      </c>
      <c r="AW603" s="13" t="s">
        <v>4</v>
      </c>
      <c r="AX603" s="13" t="s">
        <v>80</v>
      </c>
      <c r="AY603" s="235" t="s">
        <v>119</v>
      </c>
    </row>
    <row r="604" s="2" customFormat="1" ht="33" customHeight="1">
      <c r="A604" s="40"/>
      <c r="B604" s="41"/>
      <c r="C604" s="206" t="s">
        <v>828</v>
      </c>
      <c r="D604" s="206" t="s">
        <v>121</v>
      </c>
      <c r="E604" s="207" t="s">
        <v>829</v>
      </c>
      <c r="F604" s="208" t="s">
        <v>830</v>
      </c>
      <c r="G604" s="209" t="s">
        <v>181</v>
      </c>
      <c r="H604" s="210">
        <v>1197</v>
      </c>
      <c r="I604" s="211"/>
      <c r="J604" s="212">
        <f>ROUND(I604*H604,2)</f>
        <v>0</v>
      </c>
      <c r="K604" s="208" t="s">
        <v>125</v>
      </c>
      <c r="L604" s="46"/>
      <c r="M604" s="213" t="s">
        <v>19</v>
      </c>
      <c r="N604" s="214" t="s">
        <v>43</v>
      </c>
      <c r="O604" s="86"/>
      <c r="P604" s="215">
        <f>O604*H604</f>
        <v>0</v>
      </c>
      <c r="Q604" s="215">
        <v>0.12095</v>
      </c>
      <c r="R604" s="215">
        <f>Q604*H604</f>
        <v>144.77715000000001</v>
      </c>
      <c r="S604" s="215">
        <v>0</v>
      </c>
      <c r="T604" s="216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7" t="s">
        <v>126</v>
      </c>
      <c r="AT604" s="217" t="s">
        <v>121</v>
      </c>
      <c r="AU604" s="217" t="s">
        <v>83</v>
      </c>
      <c r="AY604" s="19" t="s">
        <v>119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9" t="s">
        <v>80</v>
      </c>
      <c r="BK604" s="218">
        <f>ROUND(I604*H604,2)</f>
        <v>0</v>
      </c>
      <c r="BL604" s="19" t="s">
        <v>126</v>
      </c>
      <c r="BM604" s="217" t="s">
        <v>831</v>
      </c>
    </row>
    <row r="605" s="2" customFormat="1">
      <c r="A605" s="40"/>
      <c r="B605" s="41"/>
      <c r="C605" s="42"/>
      <c r="D605" s="219" t="s">
        <v>128</v>
      </c>
      <c r="E605" s="42"/>
      <c r="F605" s="220" t="s">
        <v>832</v>
      </c>
      <c r="G605" s="42"/>
      <c r="H605" s="42"/>
      <c r="I605" s="221"/>
      <c r="J605" s="42"/>
      <c r="K605" s="42"/>
      <c r="L605" s="46"/>
      <c r="M605" s="222"/>
      <c r="N605" s="223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128</v>
      </c>
      <c r="AU605" s="19" t="s">
        <v>83</v>
      </c>
    </row>
    <row r="606" s="14" customFormat="1">
      <c r="A606" s="14"/>
      <c r="B606" s="236"/>
      <c r="C606" s="237"/>
      <c r="D606" s="226" t="s">
        <v>130</v>
      </c>
      <c r="E606" s="238" t="s">
        <v>19</v>
      </c>
      <c r="F606" s="239" t="s">
        <v>767</v>
      </c>
      <c r="G606" s="237"/>
      <c r="H606" s="238" t="s">
        <v>19</v>
      </c>
      <c r="I606" s="240"/>
      <c r="J606" s="237"/>
      <c r="K606" s="237"/>
      <c r="L606" s="241"/>
      <c r="M606" s="242"/>
      <c r="N606" s="243"/>
      <c r="O606" s="243"/>
      <c r="P606" s="243"/>
      <c r="Q606" s="243"/>
      <c r="R606" s="243"/>
      <c r="S606" s="243"/>
      <c r="T606" s="24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5" t="s">
        <v>130</v>
      </c>
      <c r="AU606" s="245" t="s">
        <v>83</v>
      </c>
      <c r="AV606" s="14" t="s">
        <v>80</v>
      </c>
      <c r="AW606" s="14" t="s">
        <v>33</v>
      </c>
      <c r="AX606" s="14" t="s">
        <v>72</v>
      </c>
      <c r="AY606" s="245" t="s">
        <v>119</v>
      </c>
    </row>
    <row r="607" s="13" customFormat="1">
      <c r="A607" s="13"/>
      <c r="B607" s="224"/>
      <c r="C607" s="225"/>
      <c r="D607" s="226" t="s">
        <v>130</v>
      </c>
      <c r="E607" s="227" t="s">
        <v>19</v>
      </c>
      <c r="F607" s="228" t="s">
        <v>833</v>
      </c>
      <c r="G607" s="225"/>
      <c r="H607" s="229">
        <v>547.5</v>
      </c>
      <c r="I607" s="230"/>
      <c r="J607" s="225"/>
      <c r="K607" s="225"/>
      <c r="L607" s="231"/>
      <c r="M607" s="232"/>
      <c r="N607" s="233"/>
      <c r="O607" s="233"/>
      <c r="P607" s="233"/>
      <c r="Q607" s="233"/>
      <c r="R607" s="233"/>
      <c r="S607" s="233"/>
      <c r="T607" s="23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5" t="s">
        <v>130</v>
      </c>
      <c r="AU607" s="235" t="s">
        <v>83</v>
      </c>
      <c r="AV607" s="13" t="s">
        <v>83</v>
      </c>
      <c r="AW607" s="13" t="s">
        <v>33</v>
      </c>
      <c r="AX607" s="13" t="s">
        <v>72</v>
      </c>
      <c r="AY607" s="235" t="s">
        <v>119</v>
      </c>
    </row>
    <row r="608" s="13" customFormat="1">
      <c r="A608" s="13"/>
      <c r="B608" s="224"/>
      <c r="C608" s="225"/>
      <c r="D608" s="226" t="s">
        <v>130</v>
      </c>
      <c r="E608" s="227" t="s">
        <v>19</v>
      </c>
      <c r="F608" s="228" t="s">
        <v>834</v>
      </c>
      <c r="G608" s="225"/>
      <c r="H608" s="229">
        <v>516</v>
      </c>
      <c r="I608" s="230"/>
      <c r="J608" s="225"/>
      <c r="K608" s="225"/>
      <c r="L608" s="231"/>
      <c r="M608" s="232"/>
      <c r="N608" s="233"/>
      <c r="O608" s="233"/>
      <c r="P608" s="233"/>
      <c r="Q608" s="233"/>
      <c r="R608" s="233"/>
      <c r="S608" s="233"/>
      <c r="T608" s="23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5" t="s">
        <v>130</v>
      </c>
      <c r="AU608" s="235" t="s">
        <v>83</v>
      </c>
      <c r="AV608" s="13" t="s">
        <v>83</v>
      </c>
      <c r="AW608" s="13" t="s">
        <v>33</v>
      </c>
      <c r="AX608" s="13" t="s">
        <v>72</v>
      </c>
      <c r="AY608" s="235" t="s">
        <v>119</v>
      </c>
    </row>
    <row r="609" s="14" customFormat="1">
      <c r="A609" s="14"/>
      <c r="B609" s="236"/>
      <c r="C609" s="237"/>
      <c r="D609" s="226" t="s">
        <v>130</v>
      </c>
      <c r="E609" s="238" t="s">
        <v>19</v>
      </c>
      <c r="F609" s="239" t="s">
        <v>835</v>
      </c>
      <c r="G609" s="237"/>
      <c r="H609" s="238" t="s">
        <v>19</v>
      </c>
      <c r="I609" s="240"/>
      <c r="J609" s="237"/>
      <c r="K609" s="237"/>
      <c r="L609" s="241"/>
      <c r="M609" s="242"/>
      <c r="N609" s="243"/>
      <c r="O609" s="243"/>
      <c r="P609" s="243"/>
      <c r="Q609" s="243"/>
      <c r="R609" s="243"/>
      <c r="S609" s="243"/>
      <c r="T609" s="24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5" t="s">
        <v>130</v>
      </c>
      <c r="AU609" s="245" t="s">
        <v>83</v>
      </c>
      <c r="AV609" s="14" t="s">
        <v>80</v>
      </c>
      <c r="AW609" s="14" t="s">
        <v>33</v>
      </c>
      <c r="AX609" s="14" t="s">
        <v>72</v>
      </c>
      <c r="AY609" s="245" t="s">
        <v>119</v>
      </c>
    </row>
    <row r="610" s="13" customFormat="1">
      <c r="A610" s="13"/>
      <c r="B610" s="224"/>
      <c r="C610" s="225"/>
      <c r="D610" s="226" t="s">
        <v>130</v>
      </c>
      <c r="E610" s="227" t="s">
        <v>19</v>
      </c>
      <c r="F610" s="228" t="s">
        <v>836</v>
      </c>
      <c r="G610" s="225"/>
      <c r="H610" s="229">
        <v>4.5</v>
      </c>
      <c r="I610" s="230"/>
      <c r="J610" s="225"/>
      <c r="K610" s="225"/>
      <c r="L610" s="231"/>
      <c r="M610" s="232"/>
      <c r="N610" s="233"/>
      <c r="O610" s="233"/>
      <c r="P610" s="233"/>
      <c r="Q610" s="233"/>
      <c r="R610" s="233"/>
      <c r="S610" s="233"/>
      <c r="T610" s="23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5" t="s">
        <v>130</v>
      </c>
      <c r="AU610" s="235" t="s">
        <v>83</v>
      </c>
      <c r="AV610" s="13" t="s">
        <v>83</v>
      </c>
      <c r="AW610" s="13" t="s">
        <v>33</v>
      </c>
      <c r="AX610" s="13" t="s">
        <v>72</v>
      </c>
      <c r="AY610" s="235" t="s">
        <v>119</v>
      </c>
    </row>
    <row r="611" s="13" customFormat="1">
      <c r="A611" s="13"/>
      <c r="B611" s="224"/>
      <c r="C611" s="225"/>
      <c r="D611" s="226" t="s">
        <v>130</v>
      </c>
      <c r="E611" s="227" t="s">
        <v>19</v>
      </c>
      <c r="F611" s="228" t="s">
        <v>837</v>
      </c>
      <c r="G611" s="225"/>
      <c r="H611" s="229">
        <v>129</v>
      </c>
      <c r="I611" s="230"/>
      <c r="J611" s="225"/>
      <c r="K611" s="225"/>
      <c r="L611" s="231"/>
      <c r="M611" s="232"/>
      <c r="N611" s="233"/>
      <c r="O611" s="233"/>
      <c r="P611" s="233"/>
      <c r="Q611" s="233"/>
      <c r="R611" s="233"/>
      <c r="S611" s="233"/>
      <c r="T611" s="23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5" t="s">
        <v>130</v>
      </c>
      <c r="AU611" s="235" t="s">
        <v>83</v>
      </c>
      <c r="AV611" s="13" t="s">
        <v>83</v>
      </c>
      <c r="AW611" s="13" t="s">
        <v>33</v>
      </c>
      <c r="AX611" s="13" t="s">
        <v>72</v>
      </c>
      <c r="AY611" s="235" t="s">
        <v>119</v>
      </c>
    </row>
    <row r="612" s="15" customFormat="1">
      <c r="A612" s="15"/>
      <c r="B612" s="246"/>
      <c r="C612" s="247"/>
      <c r="D612" s="226" t="s">
        <v>130</v>
      </c>
      <c r="E612" s="248" t="s">
        <v>19</v>
      </c>
      <c r="F612" s="249" t="s">
        <v>193</v>
      </c>
      <c r="G612" s="247"/>
      <c r="H612" s="250">
        <v>1197</v>
      </c>
      <c r="I612" s="251"/>
      <c r="J612" s="247"/>
      <c r="K612" s="247"/>
      <c r="L612" s="252"/>
      <c r="M612" s="253"/>
      <c r="N612" s="254"/>
      <c r="O612" s="254"/>
      <c r="P612" s="254"/>
      <c r="Q612" s="254"/>
      <c r="R612" s="254"/>
      <c r="S612" s="254"/>
      <c r="T612" s="25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56" t="s">
        <v>130</v>
      </c>
      <c r="AU612" s="256" t="s">
        <v>83</v>
      </c>
      <c r="AV612" s="15" t="s">
        <v>126</v>
      </c>
      <c r="AW612" s="15" t="s">
        <v>33</v>
      </c>
      <c r="AX612" s="15" t="s">
        <v>80</v>
      </c>
      <c r="AY612" s="256" t="s">
        <v>119</v>
      </c>
    </row>
    <row r="613" s="2" customFormat="1" ht="16.5" customHeight="1">
      <c r="A613" s="40"/>
      <c r="B613" s="41"/>
      <c r="C613" s="257" t="s">
        <v>838</v>
      </c>
      <c r="D613" s="257" t="s">
        <v>319</v>
      </c>
      <c r="E613" s="258" t="s">
        <v>839</v>
      </c>
      <c r="F613" s="259" t="s">
        <v>840</v>
      </c>
      <c r="G613" s="260" t="s">
        <v>124</v>
      </c>
      <c r="H613" s="261">
        <v>122.09399999999999</v>
      </c>
      <c r="I613" s="262"/>
      <c r="J613" s="263">
        <f>ROUND(I613*H613,2)</f>
        <v>0</v>
      </c>
      <c r="K613" s="259" t="s">
        <v>125</v>
      </c>
      <c r="L613" s="264"/>
      <c r="M613" s="265" t="s">
        <v>19</v>
      </c>
      <c r="N613" s="266" t="s">
        <v>43</v>
      </c>
      <c r="O613" s="86"/>
      <c r="P613" s="215">
        <f>O613*H613</f>
        <v>0</v>
      </c>
      <c r="Q613" s="215">
        <v>0.17599999999999999</v>
      </c>
      <c r="R613" s="215">
        <f>Q613*H613</f>
        <v>21.488543999999997</v>
      </c>
      <c r="S613" s="215">
        <v>0</v>
      </c>
      <c r="T613" s="216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7" t="s">
        <v>166</v>
      </c>
      <c r="AT613" s="217" t="s">
        <v>319</v>
      </c>
      <c r="AU613" s="217" t="s">
        <v>83</v>
      </c>
      <c r="AY613" s="19" t="s">
        <v>119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9" t="s">
        <v>80</v>
      </c>
      <c r="BK613" s="218">
        <f>ROUND(I613*H613,2)</f>
        <v>0</v>
      </c>
      <c r="BL613" s="19" t="s">
        <v>126</v>
      </c>
      <c r="BM613" s="217" t="s">
        <v>841</v>
      </c>
    </row>
    <row r="614" s="13" customFormat="1">
      <c r="A614" s="13"/>
      <c r="B614" s="224"/>
      <c r="C614" s="225"/>
      <c r="D614" s="226" t="s">
        <v>130</v>
      </c>
      <c r="E614" s="225"/>
      <c r="F614" s="228" t="s">
        <v>842</v>
      </c>
      <c r="G614" s="225"/>
      <c r="H614" s="229">
        <v>122.09399999999999</v>
      </c>
      <c r="I614" s="230"/>
      <c r="J614" s="225"/>
      <c r="K614" s="225"/>
      <c r="L614" s="231"/>
      <c r="M614" s="232"/>
      <c r="N614" s="233"/>
      <c r="O614" s="233"/>
      <c r="P614" s="233"/>
      <c r="Q614" s="233"/>
      <c r="R614" s="233"/>
      <c r="S614" s="233"/>
      <c r="T614" s="234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5" t="s">
        <v>130</v>
      </c>
      <c r="AU614" s="235" t="s">
        <v>83</v>
      </c>
      <c r="AV614" s="13" t="s">
        <v>83</v>
      </c>
      <c r="AW614" s="13" t="s">
        <v>4</v>
      </c>
      <c r="AX614" s="13" t="s">
        <v>80</v>
      </c>
      <c r="AY614" s="235" t="s">
        <v>119</v>
      </c>
    </row>
    <row r="615" s="2" customFormat="1" ht="24.15" customHeight="1">
      <c r="A615" s="40"/>
      <c r="B615" s="41"/>
      <c r="C615" s="206" t="s">
        <v>843</v>
      </c>
      <c r="D615" s="206" t="s">
        <v>121</v>
      </c>
      <c r="E615" s="207" t="s">
        <v>844</v>
      </c>
      <c r="F615" s="208" t="s">
        <v>845</v>
      </c>
      <c r="G615" s="209" t="s">
        <v>181</v>
      </c>
      <c r="H615" s="210">
        <v>123</v>
      </c>
      <c r="I615" s="211"/>
      <c r="J615" s="212">
        <f>ROUND(I615*H615,2)</f>
        <v>0</v>
      </c>
      <c r="K615" s="208" t="s">
        <v>125</v>
      </c>
      <c r="L615" s="46"/>
      <c r="M615" s="213" t="s">
        <v>19</v>
      </c>
      <c r="N615" s="214" t="s">
        <v>43</v>
      </c>
      <c r="O615" s="86"/>
      <c r="P615" s="215">
        <f>O615*H615</f>
        <v>0</v>
      </c>
      <c r="Q615" s="215">
        <v>0.10095</v>
      </c>
      <c r="R615" s="215">
        <f>Q615*H615</f>
        <v>12.41685</v>
      </c>
      <c r="S615" s="215">
        <v>0</v>
      </c>
      <c r="T615" s="216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17" t="s">
        <v>126</v>
      </c>
      <c r="AT615" s="217" t="s">
        <v>121</v>
      </c>
      <c r="AU615" s="217" t="s">
        <v>83</v>
      </c>
      <c r="AY615" s="19" t="s">
        <v>119</v>
      </c>
      <c r="BE615" s="218">
        <f>IF(N615="základní",J615,0)</f>
        <v>0</v>
      </c>
      <c r="BF615" s="218">
        <f>IF(N615="snížená",J615,0)</f>
        <v>0</v>
      </c>
      <c r="BG615" s="218">
        <f>IF(N615="zákl. přenesená",J615,0)</f>
        <v>0</v>
      </c>
      <c r="BH615" s="218">
        <f>IF(N615="sníž. přenesená",J615,0)</f>
        <v>0</v>
      </c>
      <c r="BI615" s="218">
        <f>IF(N615="nulová",J615,0)</f>
        <v>0</v>
      </c>
      <c r="BJ615" s="19" t="s">
        <v>80</v>
      </c>
      <c r="BK615" s="218">
        <f>ROUND(I615*H615,2)</f>
        <v>0</v>
      </c>
      <c r="BL615" s="19" t="s">
        <v>126</v>
      </c>
      <c r="BM615" s="217" t="s">
        <v>846</v>
      </c>
    </row>
    <row r="616" s="2" customFormat="1">
      <c r="A616" s="40"/>
      <c r="B616" s="41"/>
      <c r="C616" s="42"/>
      <c r="D616" s="219" t="s">
        <v>128</v>
      </c>
      <c r="E616" s="42"/>
      <c r="F616" s="220" t="s">
        <v>847</v>
      </c>
      <c r="G616" s="42"/>
      <c r="H616" s="42"/>
      <c r="I616" s="221"/>
      <c r="J616" s="42"/>
      <c r="K616" s="42"/>
      <c r="L616" s="46"/>
      <c r="M616" s="222"/>
      <c r="N616" s="223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128</v>
      </c>
      <c r="AU616" s="19" t="s">
        <v>83</v>
      </c>
    </row>
    <row r="617" s="13" customFormat="1">
      <c r="A617" s="13"/>
      <c r="B617" s="224"/>
      <c r="C617" s="225"/>
      <c r="D617" s="226" t="s">
        <v>130</v>
      </c>
      <c r="E617" s="227" t="s">
        <v>19</v>
      </c>
      <c r="F617" s="228" t="s">
        <v>848</v>
      </c>
      <c r="G617" s="225"/>
      <c r="H617" s="229">
        <v>51</v>
      </c>
      <c r="I617" s="230"/>
      <c r="J617" s="225"/>
      <c r="K617" s="225"/>
      <c r="L617" s="231"/>
      <c r="M617" s="232"/>
      <c r="N617" s="233"/>
      <c r="O617" s="233"/>
      <c r="P617" s="233"/>
      <c r="Q617" s="233"/>
      <c r="R617" s="233"/>
      <c r="S617" s="233"/>
      <c r="T617" s="23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5" t="s">
        <v>130</v>
      </c>
      <c r="AU617" s="235" t="s">
        <v>83</v>
      </c>
      <c r="AV617" s="13" t="s">
        <v>83</v>
      </c>
      <c r="AW617" s="13" t="s">
        <v>33</v>
      </c>
      <c r="AX617" s="13" t="s">
        <v>72</v>
      </c>
      <c r="AY617" s="235" t="s">
        <v>119</v>
      </c>
    </row>
    <row r="618" s="13" customFormat="1">
      <c r="A618" s="13"/>
      <c r="B618" s="224"/>
      <c r="C618" s="225"/>
      <c r="D618" s="226" t="s">
        <v>130</v>
      </c>
      <c r="E618" s="227" t="s">
        <v>19</v>
      </c>
      <c r="F618" s="228" t="s">
        <v>849</v>
      </c>
      <c r="G618" s="225"/>
      <c r="H618" s="229">
        <v>41</v>
      </c>
      <c r="I618" s="230"/>
      <c r="J618" s="225"/>
      <c r="K618" s="225"/>
      <c r="L618" s="231"/>
      <c r="M618" s="232"/>
      <c r="N618" s="233"/>
      <c r="O618" s="233"/>
      <c r="P618" s="233"/>
      <c r="Q618" s="233"/>
      <c r="R618" s="233"/>
      <c r="S618" s="233"/>
      <c r="T618" s="23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5" t="s">
        <v>130</v>
      </c>
      <c r="AU618" s="235" t="s">
        <v>83</v>
      </c>
      <c r="AV618" s="13" t="s">
        <v>83</v>
      </c>
      <c r="AW618" s="13" t="s">
        <v>33</v>
      </c>
      <c r="AX618" s="13" t="s">
        <v>72</v>
      </c>
      <c r="AY618" s="235" t="s">
        <v>119</v>
      </c>
    </row>
    <row r="619" s="13" customFormat="1">
      <c r="A619" s="13"/>
      <c r="B619" s="224"/>
      <c r="C619" s="225"/>
      <c r="D619" s="226" t="s">
        <v>130</v>
      </c>
      <c r="E619" s="227" t="s">
        <v>19</v>
      </c>
      <c r="F619" s="228" t="s">
        <v>850</v>
      </c>
      <c r="G619" s="225"/>
      <c r="H619" s="229">
        <v>11</v>
      </c>
      <c r="I619" s="230"/>
      <c r="J619" s="225"/>
      <c r="K619" s="225"/>
      <c r="L619" s="231"/>
      <c r="M619" s="232"/>
      <c r="N619" s="233"/>
      <c r="O619" s="233"/>
      <c r="P619" s="233"/>
      <c r="Q619" s="233"/>
      <c r="R619" s="233"/>
      <c r="S619" s="233"/>
      <c r="T619" s="234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5" t="s">
        <v>130</v>
      </c>
      <c r="AU619" s="235" t="s">
        <v>83</v>
      </c>
      <c r="AV619" s="13" t="s">
        <v>83</v>
      </c>
      <c r="AW619" s="13" t="s">
        <v>33</v>
      </c>
      <c r="AX619" s="13" t="s">
        <v>72</v>
      </c>
      <c r="AY619" s="235" t="s">
        <v>119</v>
      </c>
    </row>
    <row r="620" s="14" customFormat="1">
      <c r="A620" s="14"/>
      <c r="B620" s="236"/>
      <c r="C620" s="237"/>
      <c r="D620" s="226" t="s">
        <v>130</v>
      </c>
      <c r="E620" s="238" t="s">
        <v>19</v>
      </c>
      <c r="F620" s="239" t="s">
        <v>217</v>
      </c>
      <c r="G620" s="237"/>
      <c r="H620" s="238" t="s">
        <v>19</v>
      </c>
      <c r="I620" s="240"/>
      <c r="J620" s="237"/>
      <c r="K620" s="237"/>
      <c r="L620" s="241"/>
      <c r="M620" s="242"/>
      <c r="N620" s="243"/>
      <c r="O620" s="243"/>
      <c r="P620" s="243"/>
      <c r="Q620" s="243"/>
      <c r="R620" s="243"/>
      <c r="S620" s="243"/>
      <c r="T620" s="24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5" t="s">
        <v>130</v>
      </c>
      <c r="AU620" s="245" t="s">
        <v>83</v>
      </c>
      <c r="AV620" s="14" t="s">
        <v>80</v>
      </c>
      <c r="AW620" s="14" t="s">
        <v>33</v>
      </c>
      <c r="AX620" s="14" t="s">
        <v>72</v>
      </c>
      <c r="AY620" s="245" t="s">
        <v>119</v>
      </c>
    </row>
    <row r="621" s="13" customFormat="1">
      <c r="A621" s="13"/>
      <c r="B621" s="224"/>
      <c r="C621" s="225"/>
      <c r="D621" s="226" t="s">
        <v>130</v>
      </c>
      <c r="E621" s="227" t="s">
        <v>19</v>
      </c>
      <c r="F621" s="228" t="s">
        <v>851</v>
      </c>
      <c r="G621" s="225"/>
      <c r="H621" s="229">
        <v>10</v>
      </c>
      <c r="I621" s="230"/>
      <c r="J621" s="225"/>
      <c r="K621" s="225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130</v>
      </c>
      <c r="AU621" s="235" t="s">
        <v>83</v>
      </c>
      <c r="AV621" s="13" t="s">
        <v>83</v>
      </c>
      <c r="AW621" s="13" t="s">
        <v>33</v>
      </c>
      <c r="AX621" s="13" t="s">
        <v>72</v>
      </c>
      <c r="AY621" s="235" t="s">
        <v>119</v>
      </c>
    </row>
    <row r="622" s="13" customFormat="1">
      <c r="A622" s="13"/>
      <c r="B622" s="224"/>
      <c r="C622" s="225"/>
      <c r="D622" s="226" t="s">
        <v>130</v>
      </c>
      <c r="E622" s="227" t="s">
        <v>19</v>
      </c>
      <c r="F622" s="228" t="s">
        <v>852</v>
      </c>
      <c r="G622" s="225"/>
      <c r="H622" s="229">
        <v>10</v>
      </c>
      <c r="I622" s="230"/>
      <c r="J622" s="225"/>
      <c r="K622" s="225"/>
      <c r="L622" s="231"/>
      <c r="M622" s="232"/>
      <c r="N622" s="233"/>
      <c r="O622" s="233"/>
      <c r="P622" s="233"/>
      <c r="Q622" s="233"/>
      <c r="R622" s="233"/>
      <c r="S622" s="233"/>
      <c r="T622" s="23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5" t="s">
        <v>130</v>
      </c>
      <c r="AU622" s="235" t="s">
        <v>83</v>
      </c>
      <c r="AV622" s="13" t="s">
        <v>83</v>
      </c>
      <c r="AW622" s="13" t="s">
        <v>33</v>
      </c>
      <c r="AX622" s="13" t="s">
        <v>72</v>
      </c>
      <c r="AY622" s="235" t="s">
        <v>119</v>
      </c>
    </row>
    <row r="623" s="15" customFormat="1">
      <c r="A623" s="15"/>
      <c r="B623" s="246"/>
      <c r="C623" s="247"/>
      <c r="D623" s="226" t="s">
        <v>130</v>
      </c>
      <c r="E623" s="248" t="s">
        <v>19</v>
      </c>
      <c r="F623" s="249" t="s">
        <v>193</v>
      </c>
      <c r="G623" s="247"/>
      <c r="H623" s="250">
        <v>123</v>
      </c>
      <c r="I623" s="251"/>
      <c r="J623" s="247"/>
      <c r="K623" s="247"/>
      <c r="L623" s="252"/>
      <c r="M623" s="253"/>
      <c r="N623" s="254"/>
      <c r="O623" s="254"/>
      <c r="P623" s="254"/>
      <c r="Q623" s="254"/>
      <c r="R623" s="254"/>
      <c r="S623" s="254"/>
      <c r="T623" s="25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6" t="s">
        <v>130</v>
      </c>
      <c r="AU623" s="256" t="s">
        <v>83</v>
      </c>
      <c r="AV623" s="15" t="s">
        <v>126</v>
      </c>
      <c r="AW623" s="15" t="s">
        <v>33</v>
      </c>
      <c r="AX623" s="15" t="s">
        <v>80</v>
      </c>
      <c r="AY623" s="256" t="s">
        <v>119</v>
      </c>
    </row>
    <row r="624" s="2" customFormat="1" ht="16.5" customHeight="1">
      <c r="A624" s="40"/>
      <c r="B624" s="41"/>
      <c r="C624" s="257" t="s">
        <v>853</v>
      </c>
      <c r="D624" s="257" t="s">
        <v>319</v>
      </c>
      <c r="E624" s="258" t="s">
        <v>854</v>
      </c>
      <c r="F624" s="259" t="s">
        <v>855</v>
      </c>
      <c r="G624" s="260" t="s">
        <v>181</v>
      </c>
      <c r="H624" s="261">
        <v>51</v>
      </c>
      <c r="I624" s="262"/>
      <c r="J624" s="263">
        <f>ROUND(I624*H624,2)</f>
        <v>0</v>
      </c>
      <c r="K624" s="259" t="s">
        <v>125</v>
      </c>
      <c r="L624" s="264"/>
      <c r="M624" s="265" t="s">
        <v>19</v>
      </c>
      <c r="N624" s="266" t="s">
        <v>43</v>
      </c>
      <c r="O624" s="86"/>
      <c r="P624" s="215">
        <f>O624*H624</f>
        <v>0</v>
      </c>
      <c r="Q624" s="215">
        <v>0.033500000000000002</v>
      </c>
      <c r="R624" s="215">
        <f>Q624*H624</f>
        <v>1.7085000000000001</v>
      </c>
      <c r="S624" s="215">
        <v>0</v>
      </c>
      <c r="T624" s="21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7" t="s">
        <v>166</v>
      </c>
      <c r="AT624" s="217" t="s">
        <v>319</v>
      </c>
      <c r="AU624" s="217" t="s">
        <v>83</v>
      </c>
      <c r="AY624" s="19" t="s">
        <v>119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9" t="s">
        <v>80</v>
      </c>
      <c r="BK624" s="218">
        <f>ROUND(I624*H624,2)</f>
        <v>0</v>
      </c>
      <c r="BL624" s="19" t="s">
        <v>126</v>
      </c>
      <c r="BM624" s="217" t="s">
        <v>856</v>
      </c>
    </row>
    <row r="625" s="14" customFormat="1">
      <c r="A625" s="14"/>
      <c r="B625" s="236"/>
      <c r="C625" s="237"/>
      <c r="D625" s="226" t="s">
        <v>130</v>
      </c>
      <c r="E625" s="238" t="s">
        <v>19</v>
      </c>
      <c r="F625" s="239" t="s">
        <v>820</v>
      </c>
      <c r="G625" s="237"/>
      <c r="H625" s="238" t="s">
        <v>19</v>
      </c>
      <c r="I625" s="240"/>
      <c r="J625" s="237"/>
      <c r="K625" s="237"/>
      <c r="L625" s="241"/>
      <c r="M625" s="242"/>
      <c r="N625" s="243"/>
      <c r="O625" s="243"/>
      <c r="P625" s="243"/>
      <c r="Q625" s="243"/>
      <c r="R625" s="243"/>
      <c r="S625" s="243"/>
      <c r="T625" s="24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5" t="s">
        <v>130</v>
      </c>
      <c r="AU625" s="245" t="s">
        <v>83</v>
      </c>
      <c r="AV625" s="14" t="s">
        <v>80</v>
      </c>
      <c r="AW625" s="14" t="s">
        <v>33</v>
      </c>
      <c r="AX625" s="14" t="s">
        <v>72</v>
      </c>
      <c r="AY625" s="245" t="s">
        <v>119</v>
      </c>
    </row>
    <row r="626" s="13" customFormat="1">
      <c r="A626" s="13"/>
      <c r="B626" s="224"/>
      <c r="C626" s="225"/>
      <c r="D626" s="226" t="s">
        <v>130</v>
      </c>
      <c r="E626" s="227" t="s">
        <v>19</v>
      </c>
      <c r="F626" s="228" t="s">
        <v>848</v>
      </c>
      <c r="G626" s="225"/>
      <c r="H626" s="229">
        <v>51</v>
      </c>
      <c r="I626" s="230"/>
      <c r="J626" s="225"/>
      <c r="K626" s="225"/>
      <c r="L626" s="231"/>
      <c r="M626" s="232"/>
      <c r="N626" s="233"/>
      <c r="O626" s="233"/>
      <c r="P626" s="233"/>
      <c r="Q626" s="233"/>
      <c r="R626" s="233"/>
      <c r="S626" s="233"/>
      <c r="T626" s="23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5" t="s">
        <v>130</v>
      </c>
      <c r="AU626" s="235" t="s">
        <v>83</v>
      </c>
      <c r="AV626" s="13" t="s">
        <v>83</v>
      </c>
      <c r="AW626" s="13" t="s">
        <v>33</v>
      </c>
      <c r="AX626" s="13" t="s">
        <v>80</v>
      </c>
      <c r="AY626" s="235" t="s">
        <v>119</v>
      </c>
    </row>
    <row r="627" s="2" customFormat="1" ht="16.5" customHeight="1">
      <c r="A627" s="40"/>
      <c r="B627" s="41"/>
      <c r="C627" s="257" t="s">
        <v>857</v>
      </c>
      <c r="D627" s="257" t="s">
        <v>319</v>
      </c>
      <c r="E627" s="258" t="s">
        <v>858</v>
      </c>
      <c r="F627" s="259" t="s">
        <v>859</v>
      </c>
      <c r="G627" s="260" t="s">
        <v>181</v>
      </c>
      <c r="H627" s="261">
        <v>72</v>
      </c>
      <c r="I627" s="262"/>
      <c r="J627" s="263">
        <f>ROUND(I627*H627,2)</f>
        <v>0</v>
      </c>
      <c r="K627" s="259" t="s">
        <v>125</v>
      </c>
      <c r="L627" s="264"/>
      <c r="M627" s="265" t="s">
        <v>19</v>
      </c>
      <c r="N627" s="266" t="s">
        <v>43</v>
      </c>
      <c r="O627" s="86"/>
      <c r="P627" s="215">
        <f>O627*H627</f>
        <v>0</v>
      </c>
      <c r="Q627" s="215">
        <v>0.042999999999999997</v>
      </c>
      <c r="R627" s="215">
        <f>Q627*H627</f>
        <v>3.0959999999999996</v>
      </c>
      <c r="S627" s="215">
        <v>0</v>
      </c>
      <c r="T627" s="21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7" t="s">
        <v>166</v>
      </c>
      <c r="AT627" s="217" t="s">
        <v>319</v>
      </c>
      <c r="AU627" s="217" t="s">
        <v>83</v>
      </c>
      <c r="AY627" s="19" t="s">
        <v>119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9" t="s">
        <v>80</v>
      </c>
      <c r="BK627" s="218">
        <f>ROUND(I627*H627,2)</f>
        <v>0</v>
      </c>
      <c r="BL627" s="19" t="s">
        <v>126</v>
      </c>
      <c r="BM627" s="217" t="s">
        <v>860</v>
      </c>
    </row>
    <row r="628" s="14" customFormat="1">
      <c r="A628" s="14"/>
      <c r="B628" s="236"/>
      <c r="C628" s="237"/>
      <c r="D628" s="226" t="s">
        <v>130</v>
      </c>
      <c r="E628" s="238" t="s">
        <v>19</v>
      </c>
      <c r="F628" s="239" t="s">
        <v>820</v>
      </c>
      <c r="G628" s="237"/>
      <c r="H628" s="238" t="s">
        <v>19</v>
      </c>
      <c r="I628" s="240"/>
      <c r="J628" s="237"/>
      <c r="K628" s="237"/>
      <c r="L628" s="241"/>
      <c r="M628" s="242"/>
      <c r="N628" s="243"/>
      <c r="O628" s="243"/>
      <c r="P628" s="243"/>
      <c r="Q628" s="243"/>
      <c r="R628" s="243"/>
      <c r="S628" s="243"/>
      <c r="T628" s="24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5" t="s">
        <v>130</v>
      </c>
      <c r="AU628" s="245" t="s">
        <v>83</v>
      </c>
      <c r="AV628" s="14" t="s">
        <v>80</v>
      </c>
      <c r="AW628" s="14" t="s">
        <v>33</v>
      </c>
      <c r="AX628" s="14" t="s">
        <v>72</v>
      </c>
      <c r="AY628" s="245" t="s">
        <v>119</v>
      </c>
    </row>
    <row r="629" s="14" customFormat="1">
      <c r="A629" s="14"/>
      <c r="B629" s="236"/>
      <c r="C629" s="237"/>
      <c r="D629" s="226" t="s">
        <v>130</v>
      </c>
      <c r="E629" s="238" t="s">
        <v>19</v>
      </c>
      <c r="F629" s="239" t="s">
        <v>861</v>
      </c>
      <c r="G629" s="237"/>
      <c r="H629" s="238" t="s">
        <v>19</v>
      </c>
      <c r="I629" s="240"/>
      <c r="J629" s="237"/>
      <c r="K629" s="237"/>
      <c r="L629" s="241"/>
      <c r="M629" s="242"/>
      <c r="N629" s="243"/>
      <c r="O629" s="243"/>
      <c r="P629" s="243"/>
      <c r="Q629" s="243"/>
      <c r="R629" s="243"/>
      <c r="S629" s="243"/>
      <c r="T629" s="24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5" t="s">
        <v>130</v>
      </c>
      <c r="AU629" s="245" t="s">
        <v>83</v>
      </c>
      <c r="AV629" s="14" t="s">
        <v>80</v>
      </c>
      <c r="AW629" s="14" t="s">
        <v>33</v>
      </c>
      <c r="AX629" s="14" t="s">
        <v>72</v>
      </c>
      <c r="AY629" s="245" t="s">
        <v>119</v>
      </c>
    </row>
    <row r="630" s="13" customFormat="1">
      <c r="A630" s="13"/>
      <c r="B630" s="224"/>
      <c r="C630" s="225"/>
      <c r="D630" s="226" t="s">
        <v>130</v>
      </c>
      <c r="E630" s="227" t="s">
        <v>19</v>
      </c>
      <c r="F630" s="228" t="s">
        <v>849</v>
      </c>
      <c r="G630" s="225"/>
      <c r="H630" s="229">
        <v>41</v>
      </c>
      <c r="I630" s="230"/>
      <c r="J630" s="225"/>
      <c r="K630" s="225"/>
      <c r="L630" s="231"/>
      <c r="M630" s="232"/>
      <c r="N630" s="233"/>
      <c r="O630" s="233"/>
      <c r="P630" s="233"/>
      <c r="Q630" s="233"/>
      <c r="R630" s="233"/>
      <c r="S630" s="233"/>
      <c r="T630" s="23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5" t="s">
        <v>130</v>
      </c>
      <c r="AU630" s="235" t="s">
        <v>83</v>
      </c>
      <c r="AV630" s="13" t="s">
        <v>83</v>
      </c>
      <c r="AW630" s="13" t="s">
        <v>33</v>
      </c>
      <c r="AX630" s="13" t="s">
        <v>72</v>
      </c>
      <c r="AY630" s="235" t="s">
        <v>119</v>
      </c>
    </row>
    <row r="631" s="13" customFormat="1">
      <c r="A631" s="13"/>
      <c r="B631" s="224"/>
      <c r="C631" s="225"/>
      <c r="D631" s="226" t="s">
        <v>130</v>
      </c>
      <c r="E631" s="227" t="s">
        <v>19</v>
      </c>
      <c r="F631" s="228" t="s">
        <v>850</v>
      </c>
      <c r="G631" s="225"/>
      <c r="H631" s="229">
        <v>11</v>
      </c>
      <c r="I631" s="230"/>
      <c r="J631" s="225"/>
      <c r="K631" s="225"/>
      <c r="L631" s="231"/>
      <c r="M631" s="232"/>
      <c r="N631" s="233"/>
      <c r="O631" s="233"/>
      <c r="P631" s="233"/>
      <c r="Q631" s="233"/>
      <c r="R631" s="233"/>
      <c r="S631" s="233"/>
      <c r="T631" s="23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5" t="s">
        <v>130</v>
      </c>
      <c r="AU631" s="235" t="s">
        <v>83</v>
      </c>
      <c r="AV631" s="13" t="s">
        <v>83</v>
      </c>
      <c r="AW631" s="13" t="s">
        <v>33</v>
      </c>
      <c r="AX631" s="13" t="s">
        <v>72</v>
      </c>
      <c r="AY631" s="235" t="s">
        <v>119</v>
      </c>
    </row>
    <row r="632" s="14" customFormat="1">
      <c r="A632" s="14"/>
      <c r="B632" s="236"/>
      <c r="C632" s="237"/>
      <c r="D632" s="226" t="s">
        <v>130</v>
      </c>
      <c r="E632" s="238" t="s">
        <v>19</v>
      </c>
      <c r="F632" s="239" t="s">
        <v>217</v>
      </c>
      <c r="G632" s="237"/>
      <c r="H632" s="238" t="s">
        <v>19</v>
      </c>
      <c r="I632" s="240"/>
      <c r="J632" s="237"/>
      <c r="K632" s="237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130</v>
      </c>
      <c r="AU632" s="245" t="s">
        <v>83</v>
      </c>
      <c r="AV632" s="14" t="s">
        <v>80</v>
      </c>
      <c r="AW632" s="14" t="s">
        <v>33</v>
      </c>
      <c r="AX632" s="14" t="s">
        <v>72</v>
      </c>
      <c r="AY632" s="245" t="s">
        <v>119</v>
      </c>
    </row>
    <row r="633" s="13" customFormat="1">
      <c r="A633" s="13"/>
      <c r="B633" s="224"/>
      <c r="C633" s="225"/>
      <c r="D633" s="226" t="s">
        <v>130</v>
      </c>
      <c r="E633" s="227" t="s">
        <v>19</v>
      </c>
      <c r="F633" s="228" t="s">
        <v>851</v>
      </c>
      <c r="G633" s="225"/>
      <c r="H633" s="229">
        <v>10</v>
      </c>
      <c r="I633" s="230"/>
      <c r="J633" s="225"/>
      <c r="K633" s="225"/>
      <c r="L633" s="231"/>
      <c r="M633" s="232"/>
      <c r="N633" s="233"/>
      <c r="O633" s="233"/>
      <c r="P633" s="233"/>
      <c r="Q633" s="233"/>
      <c r="R633" s="233"/>
      <c r="S633" s="233"/>
      <c r="T633" s="23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5" t="s">
        <v>130</v>
      </c>
      <c r="AU633" s="235" t="s">
        <v>83</v>
      </c>
      <c r="AV633" s="13" t="s">
        <v>83</v>
      </c>
      <c r="AW633" s="13" t="s">
        <v>33</v>
      </c>
      <c r="AX633" s="13" t="s">
        <v>72</v>
      </c>
      <c r="AY633" s="235" t="s">
        <v>119</v>
      </c>
    </row>
    <row r="634" s="13" customFormat="1">
      <c r="A634" s="13"/>
      <c r="B634" s="224"/>
      <c r="C634" s="225"/>
      <c r="D634" s="226" t="s">
        <v>130</v>
      </c>
      <c r="E634" s="227" t="s">
        <v>19</v>
      </c>
      <c r="F634" s="228" t="s">
        <v>852</v>
      </c>
      <c r="G634" s="225"/>
      <c r="H634" s="229">
        <v>10</v>
      </c>
      <c r="I634" s="230"/>
      <c r="J634" s="225"/>
      <c r="K634" s="225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130</v>
      </c>
      <c r="AU634" s="235" t="s">
        <v>83</v>
      </c>
      <c r="AV634" s="13" t="s">
        <v>83</v>
      </c>
      <c r="AW634" s="13" t="s">
        <v>33</v>
      </c>
      <c r="AX634" s="13" t="s">
        <v>72</v>
      </c>
      <c r="AY634" s="235" t="s">
        <v>119</v>
      </c>
    </row>
    <row r="635" s="15" customFormat="1">
      <c r="A635" s="15"/>
      <c r="B635" s="246"/>
      <c r="C635" s="247"/>
      <c r="D635" s="226" t="s">
        <v>130</v>
      </c>
      <c r="E635" s="248" t="s">
        <v>19</v>
      </c>
      <c r="F635" s="249" t="s">
        <v>193</v>
      </c>
      <c r="G635" s="247"/>
      <c r="H635" s="250">
        <v>72</v>
      </c>
      <c r="I635" s="251"/>
      <c r="J635" s="247"/>
      <c r="K635" s="247"/>
      <c r="L635" s="252"/>
      <c r="M635" s="253"/>
      <c r="N635" s="254"/>
      <c r="O635" s="254"/>
      <c r="P635" s="254"/>
      <c r="Q635" s="254"/>
      <c r="R635" s="254"/>
      <c r="S635" s="254"/>
      <c r="T635" s="25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56" t="s">
        <v>130</v>
      </c>
      <c r="AU635" s="256" t="s">
        <v>83</v>
      </c>
      <c r="AV635" s="15" t="s">
        <v>126</v>
      </c>
      <c r="AW635" s="15" t="s">
        <v>33</v>
      </c>
      <c r="AX635" s="15" t="s">
        <v>80</v>
      </c>
      <c r="AY635" s="256" t="s">
        <v>119</v>
      </c>
    </row>
    <row r="636" s="2" customFormat="1" ht="16.5" customHeight="1">
      <c r="A636" s="40"/>
      <c r="B636" s="41"/>
      <c r="C636" s="206" t="s">
        <v>862</v>
      </c>
      <c r="D636" s="206" t="s">
        <v>121</v>
      </c>
      <c r="E636" s="207" t="s">
        <v>863</v>
      </c>
      <c r="F636" s="208" t="s">
        <v>864</v>
      </c>
      <c r="G636" s="209" t="s">
        <v>202</v>
      </c>
      <c r="H636" s="210">
        <v>26.088000000000001</v>
      </c>
      <c r="I636" s="211"/>
      <c r="J636" s="212">
        <f>ROUND(I636*H636,2)</f>
        <v>0</v>
      </c>
      <c r="K636" s="208" t="s">
        <v>125</v>
      </c>
      <c r="L636" s="46"/>
      <c r="M636" s="213" t="s">
        <v>19</v>
      </c>
      <c r="N636" s="214" t="s">
        <v>43</v>
      </c>
      <c r="O636" s="86"/>
      <c r="P636" s="215">
        <f>O636*H636</f>
        <v>0</v>
      </c>
      <c r="Q636" s="215">
        <v>2.2563399999999998</v>
      </c>
      <c r="R636" s="215">
        <f>Q636*H636</f>
        <v>58.863397919999997</v>
      </c>
      <c r="S636" s="215">
        <v>0</v>
      </c>
      <c r="T636" s="216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17" t="s">
        <v>126</v>
      </c>
      <c r="AT636" s="217" t="s">
        <v>121</v>
      </c>
      <c r="AU636" s="217" t="s">
        <v>83</v>
      </c>
      <c r="AY636" s="19" t="s">
        <v>119</v>
      </c>
      <c r="BE636" s="218">
        <f>IF(N636="základní",J636,0)</f>
        <v>0</v>
      </c>
      <c r="BF636" s="218">
        <f>IF(N636="snížená",J636,0)</f>
        <v>0</v>
      </c>
      <c r="BG636" s="218">
        <f>IF(N636="zákl. přenesená",J636,0)</f>
        <v>0</v>
      </c>
      <c r="BH636" s="218">
        <f>IF(N636="sníž. přenesená",J636,0)</f>
        <v>0</v>
      </c>
      <c r="BI636" s="218">
        <f>IF(N636="nulová",J636,0)</f>
        <v>0</v>
      </c>
      <c r="BJ636" s="19" t="s">
        <v>80</v>
      </c>
      <c r="BK636" s="218">
        <f>ROUND(I636*H636,2)</f>
        <v>0</v>
      </c>
      <c r="BL636" s="19" t="s">
        <v>126</v>
      </c>
      <c r="BM636" s="217" t="s">
        <v>865</v>
      </c>
    </row>
    <row r="637" s="2" customFormat="1">
      <c r="A637" s="40"/>
      <c r="B637" s="41"/>
      <c r="C637" s="42"/>
      <c r="D637" s="219" t="s">
        <v>128</v>
      </c>
      <c r="E637" s="42"/>
      <c r="F637" s="220" t="s">
        <v>866</v>
      </c>
      <c r="G637" s="42"/>
      <c r="H637" s="42"/>
      <c r="I637" s="221"/>
      <c r="J637" s="42"/>
      <c r="K637" s="42"/>
      <c r="L637" s="46"/>
      <c r="M637" s="222"/>
      <c r="N637" s="223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128</v>
      </c>
      <c r="AU637" s="19" t="s">
        <v>83</v>
      </c>
    </row>
    <row r="638" s="14" customFormat="1">
      <c r="A638" s="14"/>
      <c r="B638" s="236"/>
      <c r="C638" s="237"/>
      <c r="D638" s="226" t="s">
        <v>130</v>
      </c>
      <c r="E638" s="238" t="s">
        <v>19</v>
      </c>
      <c r="F638" s="239" t="s">
        <v>867</v>
      </c>
      <c r="G638" s="237"/>
      <c r="H638" s="238" t="s">
        <v>19</v>
      </c>
      <c r="I638" s="240"/>
      <c r="J638" s="237"/>
      <c r="K638" s="237"/>
      <c r="L638" s="241"/>
      <c r="M638" s="242"/>
      <c r="N638" s="243"/>
      <c r="O638" s="243"/>
      <c r="P638" s="243"/>
      <c r="Q638" s="243"/>
      <c r="R638" s="243"/>
      <c r="S638" s="243"/>
      <c r="T638" s="24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5" t="s">
        <v>130</v>
      </c>
      <c r="AU638" s="245" t="s">
        <v>83</v>
      </c>
      <c r="AV638" s="14" t="s">
        <v>80</v>
      </c>
      <c r="AW638" s="14" t="s">
        <v>33</v>
      </c>
      <c r="AX638" s="14" t="s">
        <v>72</v>
      </c>
      <c r="AY638" s="245" t="s">
        <v>119</v>
      </c>
    </row>
    <row r="639" s="13" customFormat="1">
      <c r="A639" s="13"/>
      <c r="B639" s="224"/>
      <c r="C639" s="225"/>
      <c r="D639" s="226" t="s">
        <v>130</v>
      </c>
      <c r="E639" s="227" t="s">
        <v>19</v>
      </c>
      <c r="F639" s="228" t="s">
        <v>868</v>
      </c>
      <c r="G639" s="225"/>
      <c r="H639" s="229">
        <v>26.088000000000001</v>
      </c>
      <c r="I639" s="230"/>
      <c r="J639" s="225"/>
      <c r="K639" s="225"/>
      <c r="L639" s="231"/>
      <c r="M639" s="232"/>
      <c r="N639" s="233"/>
      <c r="O639" s="233"/>
      <c r="P639" s="233"/>
      <c r="Q639" s="233"/>
      <c r="R639" s="233"/>
      <c r="S639" s="233"/>
      <c r="T639" s="23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5" t="s">
        <v>130</v>
      </c>
      <c r="AU639" s="235" t="s">
        <v>83</v>
      </c>
      <c r="AV639" s="13" t="s">
        <v>83</v>
      </c>
      <c r="AW639" s="13" t="s">
        <v>33</v>
      </c>
      <c r="AX639" s="13" t="s">
        <v>80</v>
      </c>
      <c r="AY639" s="235" t="s">
        <v>119</v>
      </c>
    </row>
    <row r="640" s="2" customFormat="1" ht="24.15" customHeight="1">
      <c r="A640" s="40"/>
      <c r="B640" s="41"/>
      <c r="C640" s="206" t="s">
        <v>869</v>
      </c>
      <c r="D640" s="206" t="s">
        <v>121</v>
      </c>
      <c r="E640" s="207" t="s">
        <v>870</v>
      </c>
      <c r="F640" s="208" t="s">
        <v>871</v>
      </c>
      <c r="G640" s="209" t="s">
        <v>181</v>
      </c>
      <c r="H640" s="210">
        <v>81.5</v>
      </c>
      <c r="I640" s="211"/>
      <c r="J640" s="212">
        <f>ROUND(I640*H640,2)</f>
        <v>0</v>
      </c>
      <c r="K640" s="208" t="s">
        <v>125</v>
      </c>
      <c r="L640" s="46"/>
      <c r="M640" s="213" t="s">
        <v>19</v>
      </c>
      <c r="N640" s="214" t="s">
        <v>43</v>
      </c>
      <c r="O640" s="86"/>
      <c r="P640" s="215">
        <f>O640*H640</f>
        <v>0</v>
      </c>
      <c r="Q640" s="215">
        <v>0</v>
      </c>
      <c r="R640" s="215">
        <f>Q640*H640</f>
        <v>0</v>
      </c>
      <c r="S640" s="215">
        <v>0</v>
      </c>
      <c r="T640" s="216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17" t="s">
        <v>126</v>
      </c>
      <c r="AT640" s="217" t="s">
        <v>121</v>
      </c>
      <c r="AU640" s="217" t="s">
        <v>83</v>
      </c>
      <c r="AY640" s="19" t="s">
        <v>119</v>
      </c>
      <c r="BE640" s="218">
        <f>IF(N640="základní",J640,0)</f>
        <v>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19" t="s">
        <v>80</v>
      </c>
      <c r="BK640" s="218">
        <f>ROUND(I640*H640,2)</f>
        <v>0</v>
      </c>
      <c r="BL640" s="19" t="s">
        <v>126</v>
      </c>
      <c r="BM640" s="217" t="s">
        <v>872</v>
      </c>
    </row>
    <row r="641" s="2" customFormat="1">
      <c r="A641" s="40"/>
      <c r="B641" s="41"/>
      <c r="C641" s="42"/>
      <c r="D641" s="219" t="s">
        <v>128</v>
      </c>
      <c r="E641" s="42"/>
      <c r="F641" s="220" t="s">
        <v>873</v>
      </c>
      <c r="G641" s="42"/>
      <c r="H641" s="42"/>
      <c r="I641" s="221"/>
      <c r="J641" s="42"/>
      <c r="K641" s="42"/>
      <c r="L641" s="46"/>
      <c r="M641" s="222"/>
      <c r="N641" s="223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128</v>
      </c>
      <c r="AU641" s="19" t="s">
        <v>83</v>
      </c>
    </row>
    <row r="642" s="13" customFormat="1">
      <c r="A642" s="13"/>
      <c r="B642" s="224"/>
      <c r="C642" s="225"/>
      <c r="D642" s="226" t="s">
        <v>130</v>
      </c>
      <c r="E642" s="227" t="s">
        <v>19</v>
      </c>
      <c r="F642" s="228" t="s">
        <v>874</v>
      </c>
      <c r="G642" s="225"/>
      <c r="H642" s="229">
        <v>77</v>
      </c>
      <c r="I642" s="230"/>
      <c r="J642" s="225"/>
      <c r="K642" s="225"/>
      <c r="L642" s="231"/>
      <c r="M642" s="232"/>
      <c r="N642" s="233"/>
      <c r="O642" s="233"/>
      <c r="P642" s="233"/>
      <c r="Q642" s="233"/>
      <c r="R642" s="233"/>
      <c r="S642" s="233"/>
      <c r="T642" s="234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5" t="s">
        <v>130</v>
      </c>
      <c r="AU642" s="235" t="s">
        <v>83</v>
      </c>
      <c r="AV642" s="13" t="s">
        <v>83</v>
      </c>
      <c r="AW642" s="13" t="s">
        <v>33</v>
      </c>
      <c r="AX642" s="13" t="s">
        <v>72</v>
      </c>
      <c r="AY642" s="235" t="s">
        <v>119</v>
      </c>
    </row>
    <row r="643" s="13" customFormat="1">
      <c r="A643" s="13"/>
      <c r="B643" s="224"/>
      <c r="C643" s="225"/>
      <c r="D643" s="226" t="s">
        <v>130</v>
      </c>
      <c r="E643" s="227" t="s">
        <v>19</v>
      </c>
      <c r="F643" s="228" t="s">
        <v>875</v>
      </c>
      <c r="G643" s="225"/>
      <c r="H643" s="229">
        <v>4.5</v>
      </c>
      <c r="I643" s="230"/>
      <c r="J643" s="225"/>
      <c r="K643" s="225"/>
      <c r="L643" s="231"/>
      <c r="M643" s="232"/>
      <c r="N643" s="233"/>
      <c r="O643" s="233"/>
      <c r="P643" s="233"/>
      <c r="Q643" s="233"/>
      <c r="R643" s="233"/>
      <c r="S643" s="233"/>
      <c r="T643" s="23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5" t="s">
        <v>130</v>
      </c>
      <c r="AU643" s="235" t="s">
        <v>83</v>
      </c>
      <c r="AV643" s="13" t="s">
        <v>83</v>
      </c>
      <c r="AW643" s="13" t="s">
        <v>33</v>
      </c>
      <c r="AX643" s="13" t="s">
        <v>72</v>
      </c>
      <c r="AY643" s="235" t="s">
        <v>119</v>
      </c>
    </row>
    <row r="644" s="15" customFormat="1">
      <c r="A644" s="15"/>
      <c r="B644" s="246"/>
      <c r="C644" s="247"/>
      <c r="D644" s="226" t="s">
        <v>130</v>
      </c>
      <c r="E644" s="248" t="s">
        <v>19</v>
      </c>
      <c r="F644" s="249" t="s">
        <v>193</v>
      </c>
      <c r="G644" s="247"/>
      <c r="H644" s="250">
        <v>81.5</v>
      </c>
      <c r="I644" s="251"/>
      <c r="J644" s="247"/>
      <c r="K644" s="247"/>
      <c r="L644" s="252"/>
      <c r="M644" s="253"/>
      <c r="N644" s="254"/>
      <c r="O644" s="254"/>
      <c r="P644" s="254"/>
      <c r="Q644" s="254"/>
      <c r="R644" s="254"/>
      <c r="S644" s="254"/>
      <c r="T644" s="25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6" t="s">
        <v>130</v>
      </c>
      <c r="AU644" s="256" t="s">
        <v>83</v>
      </c>
      <c r="AV644" s="15" t="s">
        <v>126</v>
      </c>
      <c r="AW644" s="15" t="s">
        <v>33</v>
      </c>
      <c r="AX644" s="15" t="s">
        <v>80</v>
      </c>
      <c r="AY644" s="256" t="s">
        <v>119</v>
      </c>
    </row>
    <row r="645" s="2" customFormat="1" ht="33" customHeight="1">
      <c r="A645" s="40"/>
      <c r="B645" s="41"/>
      <c r="C645" s="206" t="s">
        <v>876</v>
      </c>
      <c r="D645" s="206" t="s">
        <v>121</v>
      </c>
      <c r="E645" s="207" t="s">
        <v>877</v>
      </c>
      <c r="F645" s="208" t="s">
        <v>878</v>
      </c>
      <c r="G645" s="209" t="s">
        <v>181</v>
      </c>
      <c r="H645" s="210">
        <v>81.5</v>
      </c>
      <c r="I645" s="211"/>
      <c r="J645" s="212">
        <f>ROUND(I645*H645,2)</f>
        <v>0</v>
      </c>
      <c r="K645" s="208" t="s">
        <v>125</v>
      </c>
      <c r="L645" s="46"/>
      <c r="M645" s="213" t="s">
        <v>19</v>
      </c>
      <c r="N645" s="214" t="s">
        <v>43</v>
      </c>
      <c r="O645" s="86"/>
      <c r="P645" s="215">
        <f>O645*H645</f>
        <v>0</v>
      </c>
      <c r="Q645" s="215">
        <v>0.00060999999999999997</v>
      </c>
      <c r="R645" s="215">
        <f>Q645*H645</f>
        <v>0.049714999999999995</v>
      </c>
      <c r="S645" s="215">
        <v>0</v>
      </c>
      <c r="T645" s="216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17" t="s">
        <v>126</v>
      </c>
      <c r="AT645" s="217" t="s">
        <v>121</v>
      </c>
      <c r="AU645" s="217" t="s">
        <v>83</v>
      </c>
      <c r="AY645" s="19" t="s">
        <v>119</v>
      </c>
      <c r="BE645" s="218">
        <f>IF(N645="základní",J645,0)</f>
        <v>0</v>
      </c>
      <c r="BF645" s="218">
        <f>IF(N645="snížená",J645,0)</f>
        <v>0</v>
      </c>
      <c r="BG645" s="218">
        <f>IF(N645="zákl. přenesená",J645,0)</f>
        <v>0</v>
      </c>
      <c r="BH645" s="218">
        <f>IF(N645="sníž. přenesená",J645,0)</f>
        <v>0</v>
      </c>
      <c r="BI645" s="218">
        <f>IF(N645="nulová",J645,0)</f>
        <v>0</v>
      </c>
      <c r="BJ645" s="19" t="s">
        <v>80</v>
      </c>
      <c r="BK645" s="218">
        <f>ROUND(I645*H645,2)</f>
        <v>0</v>
      </c>
      <c r="BL645" s="19" t="s">
        <v>126</v>
      </c>
      <c r="BM645" s="217" t="s">
        <v>879</v>
      </c>
    </row>
    <row r="646" s="2" customFormat="1">
      <c r="A646" s="40"/>
      <c r="B646" s="41"/>
      <c r="C646" s="42"/>
      <c r="D646" s="219" t="s">
        <v>128</v>
      </c>
      <c r="E646" s="42"/>
      <c r="F646" s="220" t="s">
        <v>880</v>
      </c>
      <c r="G646" s="42"/>
      <c r="H646" s="42"/>
      <c r="I646" s="221"/>
      <c r="J646" s="42"/>
      <c r="K646" s="42"/>
      <c r="L646" s="46"/>
      <c r="M646" s="222"/>
      <c r="N646" s="223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128</v>
      </c>
      <c r="AU646" s="19" t="s">
        <v>83</v>
      </c>
    </row>
    <row r="647" s="13" customFormat="1">
      <c r="A647" s="13"/>
      <c r="B647" s="224"/>
      <c r="C647" s="225"/>
      <c r="D647" s="226" t="s">
        <v>130</v>
      </c>
      <c r="E647" s="227" t="s">
        <v>19</v>
      </c>
      <c r="F647" s="228" t="s">
        <v>874</v>
      </c>
      <c r="G647" s="225"/>
      <c r="H647" s="229">
        <v>77</v>
      </c>
      <c r="I647" s="230"/>
      <c r="J647" s="225"/>
      <c r="K647" s="225"/>
      <c r="L647" s="231"/>
      <c r="M647" s="232"/>
      <c r="N647" s="233"/>
      <c r="O647" s="233"/>
      <c r="P647" s="233"/>
      <c r="Q647" s="233"/>
      <c r="R647" s="233"/>
      <c r="S647" s="233"/>
      <c r="T647" s="23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5" t="s">
        <v>130</v>
      </c>
      <c r="AU647" s="235" t="s">
        <v>83</v>
      </c>
      <c r="AV647" s="13" t="s">
        <v>83</v>
      </c>
      <c r="AW647" s="13" t="s">
        <v>33</v>
      </c>
      <c r="AX647" s="13" t="s">
        <v>72</v>
      </c>
      <c r="AY647" s="235" t="s">
        <v>119</v>
      </c>
    </row>
    <row r="648" s="13" customFormat="1">
      <c r="A648" s="13"/>
      <c r="B648" s="224"/>
      <c r="C648" s="225"/>
      <c r="D648" s="226" t="s">
        <v>130</v>
      </c>
      <c r="E648" s="227" t="s">
        <v>19</v>
      </c>
      <c r="F648" s="228" t="s">
        <v>875</v>
      </c>
      <c r="G648" s="225"/>
      <c r="H648" s="229">
        <v>4.5</v>
      </c>
      <c r="I648" s="230"/>
      <c r="J648" s="225"/>
      <c r="K648" s="225"/>
      <c r="L648" s="231"/>
      <c r="M648" s="232"/>
      <c r="N648" s="233"/>
      <c r="O648" s="233"/>
      <c r="P648" s="233"/>
      <c r="Q648" s="233"/>
      <c r="R648" s="233"/>
      <c r="S648" s="233"/>
      <c r="T648" s="23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5" t="s">
        <v>130</v>
      </c>
      <c r="AU648" s="235" t="s">
        <v>83</v>
      </c>
      <c r="AV648" s="13" t="s">
        <v>83</v>
      </c>
      <c r="AW648" s="13" t="s">
        <v>33</v>
      </c>
      <c r="AX648" s="13" t="s">
        <v>72</v>
      </c>
      <c r="AY648" s="235" t="s">
        <v>119</v>
      </c>
    </row>
    <row r="649" s="15" customFormat="1">
      <c r="A649" s="15"/>
      <c r="B649" s="246"/>
      <c r="C649" s="247"/>
      <c r="D649" s="226" t="s">
        <v>130</v>
      </c>
      <c r="E649" s="248" t="s">
        <v>19</v>
      </c>
      <c r="F649" s="249" t="s">
        <v>193</v>
      </c>
      <c r="G649" s="247"/>
      <c r="H649" s="250">
        <v>81.5</v>
      </c>
      <c r="I649" s="251"/>
      <c r="J649" s="247"/>
      <c r="K649" s="247"/>
      <c r="L649" s="252"/>
      <c r="M649" s="253"/>
      <c r="N649" s="254"/>
      <c r="O649" s="254"/>
      <c r="P649" s="254"/>
      <c r="Q649" s="254"/>
      <c r="R649" s="254"/>
      <c r="S649" s="254"/>
      <c r="T649" s="25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6" t="s">
        <v>130</v>
      </c>
      <c r="AU649" s="256" t="s">
        <v>83</v>
      </c>
      <c r="AV649" s="15" t="s">
        <v>126</v>
      </c>
      <c r="AW649" s="15" t="s">
        <v>33</v>
      </c>
      <c r="AX649" s="15" t="s">
        <v>80</v>
      </c>
      <c r="AY649" s="256" t="s">
        <v>119</v>
      </c>
    </row>
    <row r="650" s="2" customFormat="1" ht="16.5" customHeight="1">
      <c r="A650" s="40"/>
      <c r="B650" s="41"/>
      <c r="C650" s="206" t="s">
        <v>881</v>
      </c>
      <c r="D650" s="206" t="s">
        <v>121</v>
      </c>
      <c r="E650" s="207" t="s">
        <v>882</v>
      </c>
      <c r="F650" s="208" t="s">
        <v>883</v>
      </c>
      <c r="G650" s="209" t="s">
        <v>181</v>
      </c>
      <c r="H650" s="210">
        <v>81.5</v>
      </c>
      <c r="I650" s="211"/>
      <c r="J650" s="212">
        <f>ROUND(I650*H650,2)</f>
        <v>0</v>
      </c>
      <c r="K650" s="208" t="s">
        <v>125</v>
      </c>
      <c r="L650" s="46"/>
      <c r="M650" s="213" t="s">
        <v>19</v>
      </c>
      <c r="N650" s="214" t="s">
        <v>43</v>
      </c>
      <c r="O650" s="86"/>
      <c r="P650" s="215">
        <f>O650*H650</f>
        <v>0</v>
      </c>
      <c r="Q650" s="215">
        <v>0</v>
      </c>
      <c r="R650" s="215">
        <f>Q650*H650</f>
        <v>0</v>
      </c>
      <c r="S650" s="215">
        <v>0</v>
      </c>
      <c r="T650" s="216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7" t="s">
        <v>126</v>
      </c>
      <c r="AT650" s="217" t="s">
        <v>121</v>
      </c>
      <c r="AU650" s="217" t="s">
        <v>83</v>
      </c>
      <c r="AY650" s="19" t="s">
        <v>119</v>
      </c>
      <c r="BE650" s="218">
        <f>IF(N650="základní",J650,0)</f>
        <v>0</v>
      </c>
      <c r="BF650" s="218">
        <f>IF(N650="snížená",J650,0)</f>
        <v>0</v>
      </c>
      <c r="BG650" s="218">
        <f>IF(N650="zákl. přenesená",J650,0)</f>
        <v>0</v>
      </c>
      <c r="BH650" s="218">
        <f>IF(N650="sníž. přenesená",J650,0)</f>
        <v>0</v>
      </c>
      <c r="BI650" s="218">
        <f>IF(N650="nulová",J650,0)</f>
        <v>0</v>
      </c>
      <c r="BJ650" s="19" t="s">
        <v>80</v>
      </c>
      <c r="BK650" s="218">
        <f>ROUND(I650*H650,2)</f>
        <v>0</v>
      </c>
      <c r="BL650" s="19" t="s">
        <v>126</v>
      </c>
      <c r="BM650" s="217" t="s">
        <v>884</v>
      </c>
    </row>
    <row r="651" s="2" customFormat="1">
      <c r="A651" s="40"/>
      <c r="B651" s="41"/>
      <c r="C651" s="42"/>
      <c r="D651" s="219" t="s">
        <v>128</v>
      </c>
      <c r="E651" s="42"/>
      <c r="F651" s="220" t="s">
        <v>885</v>
      </c>
      <c r="G651" s="42"/>
      <c r="H651" s="42"/>
      <c r="I651" s="221"/>
      <c r="J651" s="42"/>
      <c r="K651" s="42"/>
      <c r="L651" s="46"/>
      <c r="M651" s="222"/>
      <c r="N651" s="223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128</v>
      </c>
      <c r="AU651" s="19" t="s">
        <v>83</v>
      </c>
    </row>
    <row r="652" s="13" customFormat="1">
      <c r="A652" s="13"/>
      <c r="B652" s="224"/>
      <c r="C652" s="225"/>
      <c r="D652" s="226" t="s">
        <v>130</v>
      </c>
      <c r="E652" s="227" t="s">
        <v>19</v>
      </c>
      <c r="F652" s="228" t="s">
        <v>874</v>
      </c>
      <c r="G652" s="225"/>
      <c r="H652" s="229">
        <v>77</v>
      </c>
      <c r="I652" s="230"/>
      <c r="J652" s="225"/>
      <c r="K652" s="225"/>
      <c r="L652" s="231"/>
      <c r="M652" s="232"/>
      <c r="N652" s="233"/>
      <c r="O652" s="233"/>
      <c r="P652" s="233"/>
      <c r="Q652" s="233"/>
      <c r="R652" s="233"/>
      <c r="S652" s="233"/>
      <c r="T652" s="23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5" t="s">
        <v>130</v>
      </c>
      <c r="AU652" s="235" t="s">
        <v>83</v>
      </c>
      <c r="AV652" s="13" t="s">
        <v>83</v>
      </c>
      <c r="AW652" s="13" t="s">
        <v>33</v>
      </c>
      <c r="AX652" s="13" t="s">
        <v>72</v>
      </c>
      <c r="AY652" s="235" t="s">
        <v>119</v>
      </c>
    </row>
    <row r="653" s="13" customFormat="1">
      <c r="A653" s="13"/>
      <c r="B653" s="224"/>
      <c r="C653" s="225"/>
      <c r="D653" s="226" t="s">
        <v>130</v>
      </c>
      <c r="E653" s="227" t="s">
        <v>19</v>
      </c>
      <c r="F653" s="228" t="s">
        <v>875</v>
      </c>
      <c r="G653" s="225"/>
      <c r="H653" s="229">
        <v>4.5</v>
      </c>
      <c r="I653" s="230"/>
      <c r="J653" s="225"/>
      <c r="K653" s="225"/>
      <c r="L653" s="231"/>
      <c r="M653" s="232"/>
      <c r="N653" s="233"/>
      <c r="O653" s="233"/>
      <c r="P653" s="233"/>
      <c r="Q653" s="233"/>
      <c r="R653" s="233"/>
      <c r="S653" s="233"/>
      <c r="T653" s="23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5" t="s">
        <v>130</v>
      </c>
      <c r="AU653" s="235" t="s">
        <v>83</v>
      </c>
      <c r="AV653" s="13" t="s">
        <v>83</v>
      </c>
      <c r="AW653" s="13" t="s">
        <v>33</v>
      </c>
      <c r="AX653" s="13" t="s">
        <v>72</v>
      </c>
      <c r="AY653" s="235" t="s">
        <v>119</v>
      </c>
    </row>
    <row r="654" s="15" customFormat="1">
      <c r="A654" s="15"/>
      <c r="B654" s="246"/>
      <c r="C654" s="247"/>
      <c r="D654" s="226" t="s">
        <v>130</v>
      </c>
      <c r="E654" s="248" t="s">
        <v>19</v>
      </c>
      <c r="F654" s="249" t="s">
        <v>193</v>
      </c>
      <c r="G654" s="247"/>
      <c r="H654" s="250">
        <v>81.5</v>
      </c>
      <c r="I654" s="251"/>
      <c r="J654" s="247"/>
      <c r="K654" s="247"/>
      <c r="L654" s="252"/>
      <c r="M654" s="253"/>
      <c r="N654" s="254"/>
      <c r="O654" s="254"/>
      <c r="P654" s="254"/>
      <c r="Q654" s="254"/>
      <c r="R654" s="254"/>
      <c r="S654" s="254"/>
      <c r="T654" s="255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56" t="s">
        <v>130</v>
      </c>
      <c r="AU654" s="256" t="s">
        <v>83</v>
      </c>
      <c r="AV654" s="15" t="s">
        <v>126</v>
      </c>
      <c r="AW654" s="15" t="s">
        <v>33</v>
      </c>
      <c r="AX654" s="15" t="s">
        <v>80</v>
      </c>
      <c r="AY654" s="256" t="s">
        <v>119</v>
      </c>
    </row>
    <row r="655" s="2" customFormat="1" ht="21.75" customHeight="1">
      <c r="A655" s="40"/>
      <c r="B655" s="41"/>
      <c r="C655" s="206" t="s">
        <v>886</v>
      </c>
      <c r="D655" s="206" t="s">
        <v>121</v>
      </c>
      <c r="E655" s="207" t="s">
        <v>887</v>
      </c>
      <c r="F655" s="208" t="s">
        <v>888</v>
      </c>
      <c r="G655" s="209" t="s">
        <v>181</v>
      </c>
      <c r="H655" s="210">
        <v>57</v>
      </c>
      <c r="I655" s="211"/>
      <c r="J655" s="212">
        <f>ROUND(I655*H655,2)</f>
        <v>0</v>
      </c>
      <c r="K655" s="208" t="s">
        <v>125</v>
      </c>
      <c r="L655" s="46"/>
      <c r="M655" s="213" t="s">
        <v>19</v>
      </c>
      <c r="N655" s="214" t="s">
        <v>43</v>
      </c>
      <c r="O655" s="86"/>
      <c r="P655" s="215">
        <f>O655*H655</f>
        <v>0</v>
      </c>
      <c r="Q655" s="215">
        <v>0.29292000000000001</v>
      </c>
      <c r="R655" s="215">
        <f>Q655*H655</f>
        <v>16.696439999999999</v>
      </c>
      <c r="S655" s="215">
        <v>0</v>
      </c>
      <c r="T655" s="216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7" t="s">
        <v>126</v>
      </c>
      <c r="AT655" s="217" t="s">
        <v>121</v>
      </c>
      <c r="AU655" s="217" t="s">
        <v>83</v>
      </c>
      <c r="AY655" s="19" t="s">
        <v>119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9" t="s">
        <v>80</v>
      </c>
      <c r="BK655" s="218">
        <f>ROUND(I655*H655,2)</f>
        <v>0</v>
      </c>
      <c r="BL655" s="19" t="s">
        <v>126</v>
      </c>
      <c r="BM655" s="217" t="s">
        <v>889</v>
      </c>
    </row>
    <row r="656" s="2" customFormat="1">
      <c r="A656" s="40"/>
      <c r="B656" s="41"/>
      <c r="C656" s="42"/>
      <c r="D656" s="219" t="s">
        <v>128</v>
      </c>
      <c r="E656" s="42"/>
      <c r="F656" s="220" t="s">
        <v>890</v>
      </c>
      <c r="G656" s="42"/>
      <c r="H656" s="42"/>
      <c r="I656" s="221"/>
      <c r="J656" s="42"/>
      <c r="K656" s="42"/>
      <c r="L656" s="46"/>
      <c r="M656" s="222"/>
      <c r="N656" s="223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128</v>
      </c>
      <c r="AU656" s="19" t="s">
        <v>83</v>
      </c>
    </row>
    <row r="657" s="13" customFormat="1">
      <c r="A657" s="13"/>
      <c r="B657" s="224"/>
      <c r="C657" s="225"/>
      <c r="D657" s="226" t="s">
        <v>130</v>
      </c>
      <c r="E657" s="227" t="s">
        <v>19</v>
      </c>
      <c r="F657" s="228" t="s">
        <v>891</v>
      </c>
      <c r="G657" s="225"/>
      <c r="H657" s="229">
        <v>57</v>
      </c>
      <c r="I657" s="230"/>
      <c r="J657" s="225"/>
      <c r="K657" s="225"/>
      <c r="L657" s="231"/>
      <c r="M657" s="232"/>
      <c r="N657" s="233"/>
      <c r="O657" s="233"/>
      <c r="P657" s="233"/>
      <c r="Q657" s="233"/>
      <c r="R657" s="233"/>
      <c r="S657" s="233"/>
      <c r="T657" s="23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5" t="s">
        <v>130</v>
      </c>
      <c r="AU657" s="235" t="s">
        <v>83</v>
      </c>
      <c r="AV657" s="13" t="s">
        <v>83</v>
      </c>
      <c r="AW657" s="13" t="s">
        <v>33</v>
      </c>
      <c r="AX657" s="13" t="s">
        <v>80</v>
      </c>
      <c r="AY657" s="235" t="s">
        <v>119</v>
      </c>
    </row>
    <row r="658" s="2" customFormat="1" ht="16.5" customHeight="1">
      <c r="A658" s="40"/>
      <c r="B658" s="41"/>
      <c r="C658" s="206" t="s">
        <v>892</v>
      </c>
      <c r="D658" s="206" t="s">
        <v>121</v>
      </c>
      <c r="E658" s="207" t="s">
        <v>893</v>
      </c>
      <c r="F658" s="208" t="s">
        <v>894</v>
      </c>
      <c r="G658" s="209" t="s">
        <v>460</v>
      </c>
      <c r="H658" s="210">
        <v>1</v>
      </c>
      <c r="I658" s="211"/>
      <c r="J658" s="212">
        <f>ROUND(I658*H658,2)</f>
        <v>0</v>
      </c>
      <c r="K658" s="208" t="s">
        <v>125</v>
      </c>
      <c r="L658" s="46"/>
      <c r="M658" s="213" t="s">
        <v>19</v>
      </c>
      <c r="N658" s="214" t="s">
        <v>43</v>
      </c>
      <c r="O658" s="86"/>
      <c r="P658" s="215">
        <f>O658*H658</f>
        <v>0</v>
      </c>
      <c r="Q658" s="215">
        <v>0.00013999999999999999</v>
      </c>
      <c r="R658" s="215">
        <f>Q658*H658</f>
        <v>0.00013999999999999999</v>
      </c>
      <c r="S658" s="215">
        <v>0</v>
      </c>
      <c r="T658" s="216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7" t="s">
        <v>126</v>
      </c>
      <c r="AT658" s="217" t="s">
        <v>121</v>
      </c>
      <c r="AU658" s="217" t="s">
        <v>83</v>
      </c>
      <c r="AY658" s="19" t="s">
        <v>119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9" t="s">
        <v>80</v>
      </c>
      <c r="BK658" s="218">
        <f>ROUND(I658*H658,2)</f>
        <v>0</v>
      </c>
      <c r="BL658" s="19" t="s">
        <v>126</v>
      </c>
      <c r="BM658" s="217" t="s">
        <v>895</v>
      </c>
    </row>
    <row r="659" s="2" customFormat="1">
      <c r="A659" s="40"/>
      <c r="B659" s="41"/>
      <c r="C659" s="42"/>
      <c r="D659" s="219" t="s">
        <v>128</v>
      </c>
      <c r="E659" s="42"/>
      <c r="F659" s="220" t="s">
        <v>896</v>
      </c>
      <c r="G659" s="42"/>
      <c r="H659" s="42"/>
      <c r="I659" s="221"/>
      <c r="J659" s="42"/>
      <c r="K659" s="42"/>
      <c r="L659" s="46"/>
      <c r="M659" s="222"/>
      <c r="N659" s="223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128</v>
      </c>
      <c r="AU659" s="19" t="s">
        <v>83</v>
      </c>
    </row>
    <row r="660" s="13" customFormat="1">
      <c r="A660" s="13"/>
      <c r="B660" s="224"/>
      <c r="C660" s="225"/>
      <c r="D660" s="226" t="s">
        <v>130</v>
      </c>
      <c r="E660" s="227" t="s">
        <v>19</v>
      </c>
      <c r="F660" s="228" t="s">
        <v>897</v>
      </c>
      <c r="G660" s="225"/>
      <c r="H660" s="229">
        <v>1</v>
      </c>
      <c r="I660" s="230"/>
      <c r="J660" s="225"/>
      <c r="K660" s="225"/>
      <c r="L660" s="231"/>
      <c r="M660" s="232"/>
      <c r="N660" s="233"/>
      <c r="O660" s="233"/>
      <c r="P660" s="233"/>
      <c r="Q660" s="233"/>
      <c r="R660" s="233"/>
      <c r="S660" s="233"/>
      <c r="T660" s="23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5" t="s">
        <v>130</v>
      </c>
      <c r="AU660" s="235" t="s">
        <v>83</v>
      </c>
      <c r="AV660" s="13" t="s">
        <v>83</v>
      </c>
      <c r="AW660" s="13" t="s">
        <v>33</v>
      </c>
      <c r="AX660" s="13" t="s">
        <v>80</v>
      </c>
      <c r="AY660" s="235" t="s">
        <v>119</v>
      </c>
    </row>
    <row r="661" s="2" customFormat="1" ht="21.75" customHeight="1">
      <c r="A661" s="40"/>
      <c r="B661" s="41"/>
      <c r="C661" s="206" t="s">
        <v>898</v>
      </c>
      <c r="D661" s="206" t="s">
        <v>121</v>
      </c>
      <c r="E661" s="207" t="s">
        <v>899</v>
      </c>
      <c r="F661" s="208" t="s">
        <v>900</v>
      </c>
      <c r="G661" s="209" t="s">
        <v>460</v>
      </c>
      <c r="H661" s="210">
        <v>1</v>
      </c>
      <c r="I661" s="211"/>
      <c r="J661" s="212">
        <f>ROUND(I661*H661,2)</f>
        <v>0</v>
      </c>
      <c r="K661" s="208" t="s">
        <v>125</v>
      </c>
      <c r="L661" s="46"/>
      <c r="M661" s="213" t="s">
        <v>19</v>
      </c>
      <c r="N661" s="214" t="s">
        <v>43</v>
      </c>
      <c r="O661" s="86"/>
      <c r="P661" s="215">
        <f>O661*H661</f>
        <v>0</v>
      </c>
      <c r="Q661" s="215">
        <v>0.002</v>
      </c>
      <c r="R661" s="215">
        <f>Q661*H661</f>
        <v>0.002</v>
      </c>
      <c r="S661" s="215">
        <v>0</v>
      </c>
      <c r="T661" s="216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7" t="s">
        <v>126</v>
      </c>
      <c r="AT661" s="217" t="s">
        <v>121</v>
      </c>
      <c r="AU661" s="217" t="s">
        <v>83</v>
      </c>
      <c r="AY661" s="19" t="s">
        <v>119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9" t="s">
        <v>80</v>
      </c>
      <c r="BK661" s="218">
        <f>ROUND(I661*H661,2)</f>
        <v>0</v>
      </c>
      <c r="BL661" s="19" t="s">
        <v>126</v>
      </c>
      <c r="BM661" s="217" t="s">
        <v>901</v>
      </c>
    </row>
    <row r="662" s="2" customFormat="1">
      <c r="A662" s="40"/>
      <c r="B662" s="41"/>
      <c r="C662" s="42"/>
      <c r="D662" s="219" t="s">
        <v>128</v>
      </c>
      <c r="E662" s="42"/>
      <c r="F662" s="220" t="s">
        <v>902</v>
      </c>
      <c r="G662" s="42"/>
      <c r="H662" s="42"/>
      <c r="I662" s="221"/>
      <c r="J662" s="42"/>
      <c r="K662" s="42"/>
      <c r="L662" s="46"/>
      <c r="M662" s="222"/>
      <c r="N662" s="223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128</v>
      </c>
      <c r="AU662" s="19" t="s">
        <v>83</v>
      </c>
    </row>
    <row r="663" s="13" customFormat="1">
      <c r="A663" s="13"/>
      <c r="B663" s="224"/>
      <c r="C663" s="225"/>
      <c r="D663" s="226" t="s">
        <v>130</v>
      </c>
      <c r="E663" s="227" t="s">
        <v>19</v>
      </c>
      <c r="F663" s="228" t="s">
        <v>897</v>
      </c>
      <c r="G663" s="225"/>
      <c r="H663" s="229">
        <v>1</v>
      </c>
      <c r="I663" s="230"/>
      <c r="J663" s="225"/>
      <c r="K663" s="225"/>
      <c r="L663" s="231"/>
      <c r="M663" s="232"/>
      <c r="N663" s="233"/>
      <c r="O663" s="233"/>
      <c r="P663" s="233"/>
      <c r="Q663" s="233"/>
      <c r="R663" s="233"/>
      <c r="S663" s="233"/>
      <c r="T663" s="234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5" t="s">
        <v>130</v>
      </c>
      <c r="AU663" s="235" t="s">
        <v>83</v>
      </c>
      <c r="AV663" s="13" t="s">
        <v>83</v>
      </c>
      <c r="AW663" s="13" t="s">
        <v>33</v>
      </c>
      <c r="AX663" s="13" t="s">
        <v>80</v>
      </c>
      <c r="AY663" s="235" t="s">
        <v>119</v>
      </c>
    </row>
    <row r="664" s="2" customFormat="1" ht="21.75" customHeight="1">
      <c r="A664" s="40"/>
      <c r="B664" s="41"/>
      <c r="C664" s="206" t="s">
        <v>903</v>
      </c>
      <c r="D664" s="206" t="s">
        <v>121</v>
      </c>
      <c r="E664" s="207" t="s">
        <v>904</v>
      </c>
      <c r="F664" s="208" t="s">
        <v>905</v>
      </c>
      <c r="G664" s="209" t="s">
        <v>124</v>
      </c>
      <c r="H664" s="210">
        <v>2250</v>
      </c>
      <c r="I664" s="211"/>
      <c r="J664" s="212">
        <f>ROUND(I664*H664,2)</f>
        <v>0</v>
      </c>
      <c r="K664" s="208" t="s">
        <v>125</v>
      </c>
      <c r="L664" s="46"/>
      <c r="M664" s="213" t="s">
        <v>19</v>
      </c>
      <c r="N664" s="214" t="s">
        <v>43</v>
      </c>
      <c r="O664" s="86"/>
      <c r="P664" s="215">
        <f>O664*H664</f>
        <v>0</v>
      </c>
      <c r="Q664" s="215">
        <v>0</v>
      </c>
      <c r="R664" s="215">
        <f>Q664*H664</f>
        <v>0</v>
      </c>
      <c r="S664" s="215">
        <v>0.01</v>
      </c>
      <c r="T664" s="216">
        <f>S664*H664</f>
        <v>22.5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17" t="s">
        <v>126</v>
      </c>
      <c r="AT664" s="217" t="s">
        <v>121</v>
      </c>
      <c r="AU664" s="217" t="s">
        <v>83</v>
      </c>
      <c r="AY664" s="19" t="s">
        <v>119</v>
      </c>
      <c r="BE664" s="218">
        <f>IF(N664="základní",J664,0)</f>
        <v>0</v>
      </c>
      <c r="BF664" s="218">
        <f>IF(N664="snížená",J664,0)</f>
        <v>0</v>
      </c>
      <c r="BG664" s="218">
        <f>IF(N664="zákl. přenesená",J664,0)</f>
        <v>0</v>
      </c>
      <c r="BH664" s="218">
        <f>IF(N664="sníž. přenesená",J664,0)</f>
        <v>0</v>
      </c>
      <c r="BI664" s="218">
        <f>IF(N664="nulová",J664,0)</f>
        <v>0</v>
      </c>
      <c r="BJ664" s="19" t="s">
        <v>80</v>
      </c>
      <c r="BK664" s="218">
        <f>ROUND(I664*H664,2)</f>
        <v>0</v>
      </c>
      <c r="BL664" s="19" t="s">
        <v>126</v>
      </c>
      <c r="BM664" s="217" t="s">
        <v>906</v>
      </c>
    </row>
    <row r="665" s="2" customFormat="1">
      <c r="A665" s="40"/>
      <c r="B665" s="41"/>
      <c r="C665" s="42"/>
      <c r="D665" s="219" t="s">
        <v>128</v>
      </c>
      <c r="E665" s="42"/>
      <c r="F665" s="220" t="s">
        <v>907</v>
      </c>
      <c r="G665" s="42"/>
      <c r="H665" s="42"/>
      <c r="I665" s="221"/>
      <c r="J665" s="42"/>
      <c r="K665" s="42"/>
      <c r="L665" s="46"/>
      <c r="M665" s="222"/>
      <c r="N665" s="223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128</v>
      </c>
      <c r="AU665" s="19" t="s">
        <v>83</v>
      </c>
    </row>
    <row r="666" s="14" customFormat="1">
      <c r="A666" s="14"/>
      <c r="B666" s="236"/>
      <c r="C666" s="237"/>
      <c r="D666" s="226" t="s">
        <v>130</v>
      </c>
      <c r="E666" s="238" t="s">
        <v>19</v>
      </c>
      <c r="F666" s="239" t="s">
        <v>908</v>
      </c>
      <c r="G666" s="237"/>
      <c r="H666" s="238" t="s">
        <v>19</v>
      </c>
      <c r="I666" s="240"/>
      <c r="J666" s="237"/>
      <c r="K666" s="237"/>
      <c r="L666" s="241"/>
      <c r="M666" s="242"/>
      <c r="N666" s="243"/>
      <c r="O666" s="243"/>
      <c r="P666" s="243"/>
      <c r="Q666" s="243"/>
      <c r="R666" s="243"/>
      <c r="S666" s="243"/>
      <c r="T666" s="24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5" t="s">
        <v>130</v>
      </c>
      <c r="AU666" s="245" t="s">
        <v>83</v>
      </c>
      <c r="AV666" s="14" t="s">
        <v>80</v>
      </c>
      <c r="AW666" s="14" t="s">
        <v>33</v>
      </c>
      <c r="AX666" s="14" t="s">
        <v>72</v>
      </c>
      <c r="AY666" s="245" t="s">
        <v>119</v>
      </c>
    </row>
    <row r="667" s="13" customFormat="1">
      <c r="A667" s="13"/>
      <c r="B667" s="224"/>
      <c r="C667" s="225"/>
      <c r="D667" s="226" t="s">
        <v>130</v>
      </c>
      <c r="E667" s="227" t="s">
        <v>19</v>
      </c>
      <c r="F667" s="228" t="s">
        <v>909</v>
      </c>
      <c r="G667" s="225"/>
      <c r="H667" s="229">
        <v>2250</v>
      </c>
      <c r="I667" s="230"/>
      <c r="J667" s="225"/>
      <c r="K667" s="225"/>
      <c r="L667" s="231"/>
      <c r="M667" s="232"/>
      <c r="N667" s="233"/>
      <c r="O667" s="233"/>
      <c r="P667" s="233"/>
      <c r="Q667" s="233"/>
      <c r="R667" s="233"/>
      <c r="S667" s="233"/>
      <c r="T667" s="23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5" t="s">
        <v>130</v>
      </c>
      <c r="AU667" s="235" t="s">
        <v>83</v>
      </c>
      <c r="AV667" s="13" t="s">
        <v>83</v>
      </c>
      <c r="AW667" s="13" t="s">
        <v>33</v>
      </c>
      <c r="AX667" s="13" t="s">
        <v>80</v>
      </c>
      <c r="AY667" s="235" t="s">
        <v>119</v>
      </c>
    </row>
    <row r="668" s="2" customFormat="1" ht="33" customHeight="1">
      <c r="A668" s="40"/>
      <c r="B668" s="41"/>
      <c r="C668" s="206" t="s">
        <v>910</v>
      </c>
      <c r="D668" s="206" t="s">
        <v>121</v>
      </c>
      <c r="E668" s="207" t="s">
        <v>911</v>
      </c>
      <c r="F668" s="208" t="s">
        <v>912</v>
      </c>
      <c r="G668" s="209" t="s">
        <v>124</v>
      </c>
      <c r="H668" s="210">
        <v>2250</v>
      </c>
      <c r="I668" s="211"/>
      <c r="J668" s="212">
        <f>ROUND(I668*H668,2)</f>
        <v>0</v>
      </c>
      <c r="K668" s="208" t="s">
        <v>125</v>
      </c>
      <c r="L668" s="46"/>
      <c r="M668" s="213" t="s">
        <v>19</v>
      </c>
      <c r="N668" s="214" t="s">
        <v>43</v>
      </c>
      <c r="O668" s="86"/>
      <c r="P668" s="215">
        <f>O668*H668</f>
        <v>0</v>
      </c>
      <c r="Q668" s="215">
        <v>0</v>
      </c>
      <c r="R668" s="215">
        <f>Q668*H668</f>
        <v>0</v>
      </c>
      <c r="S668" s="215">
        <v>0.02</v>
      </c>
      <c r="T668" s="216">
        <f>S668*H668</f>
        <v>45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17" t="s">
        <v>126</v>
      </c>
      <c r="AT668" s="217" t="s">
        <v>121</v>
      </c>
      <c r="AU668" s="217" t="s">
        <v>83</v>
      </c>
      <c r="AY668" s="19" t="s">
        <v>119</v>
      </c>
      <c r="BE668" s="218">
        <f>IF(N668="základní",J668,0)</f>
        <v>0</v>
      </c>
      <c r="BF668" s="218">
        <f>IF(N668="snížená",J668,0)</f>
        <v>0</v>
      </c>
      <c r="BG668" s="218">
        <f>IF(N668="zákl. přenesená",J668,0)</f>
        <v>0</v>
      </c>
      <c r="BH668" s="218">
        <f>IF(N668="sníž. přenesená",J668,0)</f>
        <v>0</v>
      </c>
      <c r="BI668" s="218">
        <f>IF(N668="nulová",J668,0)</f>
        <v>0</v>
      </c>
      <c r="BJ668" s="19" t="s">
        <v>80</v>
      </c>
      <c r="BK668" s="218">
        <f>ROUND(I668*H668,2)</f>
        <v>0</v>
      </c>
      <c r="BL668" s="19" t="s">
        <v>126</v>
      </c>
      <c r="BM668" s="217" t="s">
        <v>913</v>
      </c>
    </row>
    <row r="669" s="2" customFormat="1">
      <c r="A669" s="40"/>
      <c r="B669" s="41"/>
      <c r="C669" s="42"/>
      <c r="D669" s="219" t="s">
        <v>128</v>
      </c>
      <c r="E669" s="42"/>
      <c r="F669" s="220" t="s">
        <v>914</v>
      </c>
      <c r="G669" s="42"/>
      <c r="H669" s="42"/>
      <c r="I669" s="221"/>
      <c r="J669" s="42"/>
      <c r="K669" s="42"/>
      <c r="L669" s="46"/>
      <c r="M669" s="222"/>
      <c r="N669" s="223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128</v>
      </c>
      <c r="AU669" s="19" t="s">
        <v>83</v>
      </c>
    </row>
    <row r="670" s="14" customFormat="1">
      <c r="A670" s="14"/>
      <c r="B670" s="236"/>
      <c r="C670" s="237"/>
      <c r="D670" s="226" t="s">
        <v>130</v>
      </c>
      <c r="E670" s="238" t="s">
        <v>19</v>
      </c>
      <c r="F670" s="239" t="s">
        <v>908</v>
      </c>
      <c r="G670" s="237"/>
      <c r="H670" s="238" t="s">
        <v>19</v>
      </c>
      <c r="I670" s="240"/>
      <c r="J670" s="237"/>
      <c r="K670" s="237"/>
      <c r="L670" s="241"/>
      <c r="M670" s="242"/>
      <c r="N670" s="243"/>
      <c r="O670" s="243"/>
      <c r="P670" s="243"/>
      <c r="Q670" s="243"/>
      <c r="R670" s="243"/>
      <c r="S670" s="243"/>
      <c r="T670" s="24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5" t="s">
        <v>130</v>
      </c>
      <c r="AU670" s="245" t="s">
        <v>83</v>
      </c>
      <c r="AV670" s="14" t="s">
        <v>80</v>
      </c>
      <c r="AW670" s="14" t="s">
        <v>33</v>
      </c>
      <c r="AX670" s="14" t="s">
        <v>72</v>
      </c>
      <c r="AY670" s="245" t="s">
        <v>119</v>
      </c>
    </row>
    <row r="671" s="13" customFormat="1">
      <c r="A671" s="13"/>
      <c r="B671" s="224"/>
      <c r="C671" s="225"/>
      <c r="D671" s="226" t="s">
        <v>130</v>
      </c>
      <c r="E671" s="227" t="s">
        <v>19</v>
      </c>
      <c r="F671" s="228" t="s">
        <v>909</v>
      </c>
      <c r="G671" s="225"/>
      <c r="H671" s="229">
        <v>2250</v>
      </c>
      <c r="I671" s="230"/>
      <c r="J671" s="225"/>
      <c r="K671" s="225"/>
      <c r="L671" s="231"/>
      <c r="M671" s="232"/>
      <c r="N671" s="233"/>
      <c r="O671" s="233"/>
      <c r="P671" s="233"/>
      <c r="Q671" s="233"/>
      <c r="R671" s="233"/>
      <c r="S671" s="233"/>
      <c r="T671" s="23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5" t="s">
        <v>130</v>
      </c>
      <c r="AU671" s="235" t="s">
        <v>83</v>
      </c>
      <c r="AV671" s="13" t="s">
        <v>83</v>
      </c>
      <c r="AW671" s="13" t="s">
        <v>33</v>
      </c>
      <c r="AX671" s="13" t="s">
        <v>80</v>
      </c>
      <c r="AY671" s="235" t="s">
        <v>119</v>
      </c>
    </row>
    <row r="672" s="2" customFormat="1" ht="37.8" customHeight="1">
      <c r="A672" s="40"/>
      <c r="B672" s="41"/>
      <c r="C672" s="206" t="s">
        <v>915</v>
      </c>
      <c r="D672" s="206" t="s">
        <v>121</v>
      </c>
      <c r="E672" s="207" t="s">
        <v>916</v>
      </c>
      <c r="F672" s="208" t="s">
        <v>917</v>
      </c>
      <c r="G672" s="209" t="s">
        <v>181</v>
      </c>
      <c r="H672" s="210">
        <v>14</v>
      </c>
      <c r="I672" s="211"/>
      <c r="J672" s="212">
        <f>ROUND(I672*H672,2)</f>
        <v>0</v>
      </c>
      <c r="K672" s="208" t="s">
        <v>125</v>
      </c>
      <c r="L672" s="46"/>
      <c r="M672" s="213" t="s">
        <v>19</v>
      </c>
      <c r="N672" s="214" t="s">
        <v>43</v>
      </c>
      <c r="O672" s="86"/>
      <c r="P672" s="215">
        <f>O672*H672</f>
        <v>0</v>
      </c>
      <c r="Q672" s="215">
        <v>0</v>
      </c>
      <c r="R672" s="215">
        <f>Q672*H672</f>
        <v>0</v>
      </c>
      <c r="S672" s="215">
        <v>0</v>
      </c>
      <c r="T672" s="216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7" t="s">
        <v>126</v>
      </c>
      <c r="AT672" s="217" t="s">
        <v>121</v>
      </c>
      <c r="AU672" s="217" t="s">
        <v>83</v>
      </c>
      <c r="AY672" s="19" t="s">
        <v>119</v>
      </c>
      <c r="BE672" s="218">
        <f>IF(N672="základní",J672,0)</f>
        <v>0</v>
      </c>
      <c r="BF672" s="218">
        <f>IF(N672="snížená",J672,0)</f>
        <v>0</v>
      </c>
      <c r="BG672" s="218">
        <f>IF(N672="zákl. přenesená",J672,0)</f>
        <v>0</v>
      </c>
      <c r="BH672" s="218">
        <f>IF(N672="sníž. přenesená",J672,0)</f>
        <v>0</v>
      </c>
      <c r="BI672" s="218">
        <f>IF(N672="nulová",J672,0)</f>
        <v>0</v>
      </c>
      <c r="BJ672" s="19" t="s">
        <v>80</v>
      </c>
      <c r="BK672" s="218">
        <f>ROUND(I672*H672,2)</f>
        <v>0</v>
      </c>
      <c r="BL672" s="19" t="s">
        <v>126</v>
      </c>
      <c r="BM672" s="217" t="s">
        <v>918</v>
      </c>
    </row>
    <row r="673" s="2" customFormat="1">
      <c r="A673" s="40"/>
      <c r="B673" s="41"/>
      <c r="C673" s="42"/>
      <c r="D673" s="219" t="s">
        <v>128</v>
      </c>
      <c r="E673" s="42"/>
      <c r="F673" s="220" t="s">
        <v>919</v>
      </c>
      <c r="G673" s="42"/>
      <c r="H673" s="42"/>
      <c r="I673" s="221"/>
      <c r="J673" s="42"/>
      <c r="K673" s="42"/>
      <c r="L673" s="46"/>
      <c r="M673" s="222"/>
      <c r="N673" s="223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128</v>
      </c>
      <c r="AU673" s="19" t="s">
        <v>83</v>
      </c>
    </row>
    <row r="674" s="13" customFormat="1">
      <c r="A674" s="13"/>
      <c r="B674" s="224"/>
      <c r="C674" s="225"/>
      <c r="D674" s="226" t="s">
        <v>130</v>
      </c>
      <c r="E674" s="227" t="s">
        <v>19</v>
      </c>
      <c r="F674" s="228" t="s">
        <v>920</v>
      </c>
      <c r="G674" s="225"/>
      <c r="H674" s="229">
        <v>14</v>
      </c>
      <c r="I674" s="230"/>
      <c r="J674" s="225"/>
      <c r="K674" s="225"/>
      <c r="L674" s="231"/>
      <c r="M674" s="232"/>
      <c r="N674" s="233"/>
      <c r="O674" s="233"/>
      <c r="P674" s="233"/>
      <c r="Q674" s="233"/>
      <c r="R674" s="233"/>
      <c r="S674" s="233"/>
      <c r="T674" s="23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5" t="s">
        <v>130</v>
      </c>
      <c r="AU674" s="235" t="s">
        <v>83</v>
      </c>
      <c r="AV674" s="13" t="s">
        <v>83</v>
      </c>
      <c r="AW674" s="13" t="s">
        <v>33</v>
      </c>
      <c r="AX674" s="13" t="s">
        <v>80</v>
      </c>
      <c r="AY674" s="235" t="s">
        <v>119</v>
      </c>
    </row>
    <row r="675" s="2" customFormat="1" ht="33" customHeight="1">
      <c r="A675" s="40"/>
      <c r="B675" s="41"/>
      <c r="C675" s="206" t="s">
        <v>921</v>
      </c>
      <c r="D675" s="206" t="s">
        <v>121</v>
      </c>
      <c r="E675" s="207" t="s">
        <v>922</v>
      </c>
      <c r="F675" s="208" t="s">
        <v>923</v>
      </c>
      <c r="G675" s="209" t="s">
        <v>124</v>
      </c>
      <c r="H675" s="210">
        <v>4</v>
      </c>
      <c r="I675" s="211"/>
      <c r="J675" s="212">
        <f>ROUND(I675*H675,2)</f>
        <v>0</v>
      </c>
      <c r="K675" s="208" t="s">
        <v>125</v>
      </c>
      <c r="L675" s="46"/>
      <c r="M675" s="213" t="s">
        <v>19</v>
      </c>
      <c r="N675" s="214" t="s">
        <v>43</v>
      </c>
      <c r="O675" s="86"/>
      <c r="P675" s="215">
        <f>O675*H675</f>
        <v>0</v>
      </c>
      <c r="Q675" s="215">
        <v>0</v>
      </c>
      <c r="R675" s="215">
        <f>Q675*H675</f>
        <v>0</v>
      </c>
      <c r="S675" s="215">
        <v>0</v>
      </c>
      <c r="T675" s="216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17" t="s">
        <v>126</v>
      </c>
      <c r="AT675" s="217" t="s">
        <v>121</v>
      </c>
      <c r="AU675" s="217" t="s">
        <v>83</v>
      </c>
      <c r="AY675" s="19" t="s">
        <v>119</v>
      </c>
      <c r="BE675" s="218">
        <f>IF(N675="základní",J675,0)</f>
        <v>0</v>
      </c>
      <c r="BF675" s="218">
        <f>IF(N675="snížená",J675,0)</f>
        <v>0</v>
      </c>
      <c r="BG675" s="218">
        <f>IF(N675="zákl. přenesená",J675,0)</f>
        <v>0</v>
      </c>
      <c r="BH675" s="218">
        <f>IF(N675="sníž. přenesená",J675,0)</f>
        <v>0</v>
      </c>
      <c r="BI675" s="218">
        <f>IF(N675="nulová",J675,0)</f>
        <v>0</v>
      </c>
      <c r="BJ675" s="19" t="s">
        <v>80</v>
      </c>
      <c r="BK675" s="218">
        <f>ROUND(I675*H675,2)</f>
        <v>0</v>
      </c>
      <c r="BL675" s="19" t="s">
        <v>126</v>
      </c>
      <c r="BM675" s="217" t="s">
        <v>924</v>
      </c>
    </row>
    <row r="676" s="2" customFormat="1">
      <c r="A676" s="40"/>
      <c r="B676" s="41"/>
      <c r="C676" s="42"/>
      <c r="D676" s="219" t="s">
        <v>128</v>
      </c>
      <c r="E676" s="42"/>
      <c r="F676" s="220" t="s">
        <v>925</v>
      </c>
      <c r="G676" s="42"/>
      <c r="H676" s="42"/>
      <c r="I676" s="221"/>
      <c r="J676" s="42"/>
      <c r="K676" s="42"/>
      <c r="L676" s="46"/>
      <c r="M676" s="222"/>
      <c r="N676" s="223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128</v>
      </c>
      <c r="AU676" s="19" t="s">
        <v>83</v>
      </c>
    </row>
    <row r="677" s="13" customFormat="1">
      <c r="A677" s="13"/>
      <c r="B677" s="224"/>
      <c r="C677" s="225"/>
      <c r="D677" s="226" t="s">
        <v>130</v>
      </c>
      <c r="E677" s="227" t="s">
        <v>19</v>
      </c>
      <c r="F677" s="228" t="s">
        <v>926</v>
      </c>
      <c r="G677" s="225"/>
      <c r="H677" s="229">
        <v>4</v>
      </c>
      <c r="I677" s="230"/>
      <c r="J677" s="225"/>
      <c r="K677" s="225"/>
      <c r="L677" s="231"/>
      <c r="M677" s="232"/>
      <c r="N677" s="233"/>
      <c r="O677" s="233"/>
      <c r="P677" s="233"/>
      <c r="Q677" s="233"/>
      <c r="R677" s="233"/>
      <c r="S677" s="233"/>
      <c r="T677" s="23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5" t="s">
        <v>130</v>
      </c>
      <c r="AU677" s="235" t="s">
        <v>83</v>
      </c>
      <c r="AV677" s="13" t="s">
        <v>83</v>
      </c>
      <c r="AW677" s="13" t="s">
        <v>33</v>
      </c>
      <c r="AX677" s="13" t="s">
        <v>80</v>
      </c>
      <c r="AY677" s="235" t="s">
        <v>119</v>
      </c>
    </row>
    <row r="678" s="2" customFormat="1" ht="37.8" customHeight="1">
      <c r="A678" s="40"/>
      <c r="B678" s="41"/>
      <c r="C678" s="206" t="s">
        <v>927</v>
      </c>
      <c r="D678" s="206" t="s">
        <v>121</v>
      </c>
      <c r="E678" s="207" t="s">
        <v>928</v>
      </c>
      <c r="F678" s="208" t="s">
        <v>929</v>
      </c>
      <c r="G678" s="209" t="s">
        <v>124</v>
      </c>
      <c r="H678" s="210">
        <v>2.125</v>
      </c>
      <c r="I678" s="211"/>
      <c r="J678" s="212">
        <f>ROUND(I678*H678,2)</f>
        <v>0</v>
      </c>
      <c r="K678" s="208" t="s">
        <v>125</v>
      </c>
      <c r="L678" s="46"/>
      <c r="M678" s="213" t="s">
        <v>19</v>
      </c>
      <c r="N678" s="214" t="s">
        <v>43</v>
      </c>
      <c r="O678" s="86"/>
      <c r="P678" s="215">
        <f>O678*H678</f>
        <v>0</v>
      </c>
      <c r="Q678" s="215">
        <v>0</v>
      </c>
      <c r="R678" s="215">
        <f>Q678*H678</f>
        <v>0</v>
      </c>
      <c r="S678" s="215">
        <v>0</v>
      </c>
      <c r="T678" s="216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17" t="s">
        <v>126</v>
      </c>
      <c r="AT678" s="217" t="s">
        <v>121</v>
      </c>
      <c r="AU678" s="217" t="s">
        <v>83</v>
      </c>
      <c r="AY678" s="19" t="s">
        <v>119</v>
      </c>
      <c r="BE678" s="218">
        <f>IF(N678="základní",J678,0)</f>
        <v>0</v>
      </c>
      <c r="BF678" s="218">
        <f>IF(N678="snížená",J678,0)</f>
        <v>0</v>
      </c>
      <c r="BG678" s="218">
        <f>IF(N678="zákl. přenesená",J678,0)</f>
        <v>0</v>
      </c>
      <c r="BH678" s="218">
        <f>IF(N678="sníž. přenesená",J678,0)</f>
        <v>0</v>
      </c>
      <c r="BI678" s="218">
        <f>IF(N678="nulová",J678,0)</f>
        <v>0</v>
      </c>
      <c r="BJ678" s="19" t="s">
        <v>80</v>
      </c>
      <c r="BK678" s="218">
        <f>ROUND(I678*H678,2)</f>
        <v>0</v>
      </c>
      <c r="BL678" s="19" t="s">
        <v>126</v>
      </c>
      <c r="BM678" s="217" t="s">
        <v>930</v>
      </c>
    </row>
    <row r="679" s="2" customFormat="1">
      <c r="A679" s="40"/>
      <c r="B679" s="41"/>
      <c r="C679" s="42"/>
      <c r="D679" s="219" t="s">
        <v>128</v>
      </c>
      <c r="E679" s="42"/>
      <c r="F679" s="220" t="s">
        <v>931</v>
      </c>
      <c r="G679" s="42"/>
      <c r="H679" s="42"/>
      <c r="I679" s="221"/>
      <c r="J679" s="42"/>
      <c r="K679" s="42"/>
      <c r="L679" s="46"/>
      <c r="M679" s="222"/>
      <c r="N679" s="223"/>
      <c r="O679" s="86"/>
      <c r="P679" s="86"/>
      <c r="Q679" s="86"/>
      <c r="R679" s="86"/>
      <c r="S679" s="86"/>
      <c r="T679" s="87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9" t="s">
        <v>128</v>
      </c>
      <c r="AU679" s="19" t="s">
        <v>83</v>
      </c>
    </row>
    <row r="680" s="13" customFormat="1">
      <c r="A680" s="13"/>
      <c r="B680" s="224"/>
      <c r="C680" s="225"/>
      <c r="D680" s="226" t="s">
        <v>130</v>
      </c>
      <c r="E680" s="227" t="s">
        <v>19</v>
      </c>
      <c r="F680" s="228" t="s">
        <v>932</v>
      </c>
      <c r="G680" s="225"/>
      <c r="H680" s="229">
        <v>12.5</v>
      </c>
      <c r="I680" s="230"/>
      <c r="J680" s="225"/>
      <c r="K680" s="225"/>
      <c r="L680" s="231"/>
      <c r="M680" s="232"/>
      <c r="N680" s="233"/>
      <c r="O680" s="233"/>
      <c r="P680" s="233"/>
      <c r="Q680" s="233"/>
      <c r="R680" s="233"/>
      <c r="S680" s="233"/>
      <c r="T680" s="23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5" t="s">
        <v>130</v>
      </c>
      <c r="AU680" s="235" t="s">
        <v>83</v>
      </c>
      <c r="AV680" s="13" t="s">
        <v>83</v>
      </c>
      <c r="AW680" s="13" t="s">
        <v>33</v>
      </c>
      <c r="AX680" s="13" t="s">
        <v>80</v>
      </c>
      <c r="AY680" s="235" t="s">
        <v>119</v>
      </c>
    </row>
    <row r="681" s="13" customFormat="1">
      <c r="A681" s="13"/>
      <c r="B681" s="224"/>
      <c r="C681" s="225"/>
      <c r="D681" s="226" t="s">
        <v>130</v>
      </c>
      <c r="E681" s="225"/>
      <c r="F681" s="228" t="s">
        <v>933</v>
      </c>
      <c r="G681" s="225"/>
      <c r="H681" s="229">
        <v>2.125</v>
      </c>
      <c r="I681" s="230"/>
      <c r="J681" s="225"/>
      <c r="K681" s="225"/>
      <c r="L681" s="231"/>
      <c r="M681" s="232"/>
      <c r="N681" s="233"/>
      <c r="O681" s="233"/>
      <c r="P681" s="233"/>
      <c r="Q681" s="233"/>
      <c r="R681" s="233"/>
      <c r="S681" s="233"/>
      <c r="T681" s="23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5" t="s">
        <v>130</v>
      </c>
      <c r="AU681" s="235" t="s">
        <v>83</v>
      </c>
      <c r="AV681" s="13" t="s">
        <v>83</v>
      </c>
      <c r="AW681" s="13" t="s">
        <v>4</v>
      </c>
      <c r="AX681" s="13" t="s">
        <v>80</v>
      </c>
      <c r="AY681" s="235" t="s">
        <v>119</v>
      </c>
    </row>
    <row r="682" s="2" customFormat="1" ht="37.8" customHeight="1">
      <c r="A682" s="40"/>
      <c r="B682" s="41"/>
      <c r="C682" s="206" t="s">
        <v>934</v>
      </c>
      <c r="D682" s="206" t="s">
        <v>121</v>
      </c>
      <c r="E682" s="207" t="s">
        <v>935</v>
      </c>
      <c r="F682" s="208" t="s">
        <v>936</v>
      </c>
      <c r="G682" s="209" t="s">
        <v>124</v>
      </c>
      <c r="H682" s="210">
        <v>0.29999999999999999</v>
      </c>
      <c r="I682" s="211"/>
      <c r="J682" s="212">
        <f>ROUND(I682*H682,2)</f>
        <v>0</v>
      </c>
      <c r="K682" s="208" t="s">
        <v>125</v>
      </c>
      <c r="L682" s="46"/>
      <c r="M682" s="213" t="s">
        <v>19</v>
      </c>
      <c r="N682" s="214" t="s">
        <v>43</v>
      </c>
      <c r="O682" s="86"/>
      <c r="P682" s="215">
        <f>O682*H682</f>
        <v>0</v>
      </c>
      <c r="Q682" s="215">
        <v>0</v>
      </c>
      <c r="R682" s="215">
        <f>Q682*H682</f>
        <v>0</v>
      </c>
      <c r="S682" s="215">
        <v>0</v>
      </c>
      <c r="T682" s="216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17" t="s">
        <v>126</v>
      </c>
      <c r="AT682" s="217" t="s">
        <v>121</v>
      </c>
      <c r="AU682" s="217" t="s">
        <v>83</v>
      </c>
      <c r="AY682" s="19" t="s">
        <v>119</v>
      </c>
      <c r="BE682" s="218">
        <f>IF(N682="základní",J682,0)</f>
        <v>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19" t="s">
        <v>80</v>
      </c>
      <c r="BK682" s="218">
        <f>ROUND(I682*H682,2)</f>
        <v>0</v>
      </c>
      <c r="BL682" s="19" t="s">
        <v>126</v>
      </c>
      <c r="BM682" s="217" t="s">
        <v>937</v>
      </c>
    </row>
    <row r="683" s="2" customFormat="1">
      <c r="A683" s="40"/>
      <c r="B683" s="41"/>
      <c r="C683" s="42"/>
      <c r="D683" s="219" t="s">
        <v>128</v>
      </c>
      <c r="E683" s="42"/>
      <c r="F683" s="220" t="s">
        <v>938</v>
      </c>
      <c r="G683" s="42"/>
      <c r="H683" s="42"/>
      <c r="I683" s="221"/>
      <c r="J683" s="42"/>
      <c r="K683" s="42"/>
      <c r="L683" s="46"/>
      <c r="M683" s="222"/>
      <c r="N683" s="223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128</v>
      </c>
      <c r="AU683" s="19" t="s">
        <v>83</v>
      </c>
    </row>
    <row r="684" s="13" customFormat="1">
      <c r="A684" s="13"/>
      <c r="B684" s="224"/>
      <c r="C684" s="225"/>
      <c r="D684" s="226" t="s">
        <v>130</v>
      </c>
      <c r="E684" s="227" t="s">
        <v>19</v>
      </c>
      <c r="F684" s="228" t="s">
        <v>939</v>
      </c>
      <c r="G684" s="225"/>
      <c r="H684" s="229">
        <v>3</v>
      </c>
      <c r="I684" s="230"/>
      <c r="J684" s="225"/>
      <c r="K684" s="225"/>
      <c r="L684" s="231"/>
      <c r="M684" s="232"/>
      <c r="N684" s="233"/>
      <c r="O684" s="233"/>
      <c r="P684" s="233"/>
      <c r="Q684" s="233"/>
      <c r="R684" s="233"/>
      <c r="S684" s="233"/>
      <c r="T684" s="23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5" t="s">
        <v>130</v>
      </c>
      <c r="AU684" s="235" t="s">
        <v>83</v>
      </c>
      <c r="AV684" s="13" t="s">
        <v>83</v>
      </c>
      <c r="AW684" s="13" t="s">
        <v>33</v>
      </c>
      <c r="AX684" s="13" t="s">
        <v>80</v>
      </c>
      <c r="AY684" s="235" t="s">
        <v>119</v>
      </c>
    </row>
    <row r="685" s="13" customFormat="1">
      <c r="A685" s="13"/>
      <c r="B685" s="224"/>
      <c r="C685" s="225"/>
      <c r="D685" s="226" t="s">
        <v>130</v>
      </c>
      <c r="E685" s="225"/>
      <c r="F685" s="228" t="s">
        <v>940</v>
      </c>
      <c r="G685" s="225"/>
      <c r="H685" s="229">
        <v>0.29999999999999999</v>
      </c>
      <c r="I685" s="230"/>
      <c r="J685" s="225"/>
      <c r="K685" s="225"/>
      <c r="L685" s="231"/>
      <c r="M685" s="232"/>
      <c r="N685" s="233"/>
      <c r="O685" s="233"/>
      <c r="P685" s="233"/>
      <c r="Q685" s="233"/>
      <c r="R685" s="233"/>
      <c r="S685" s="233"/>
      <c r="T685" s="234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5" t="s">
        <v>130</v>
      </c>
      <c r="AU685" s="235" t="s">
        <v>83</v>
      </c>
      <c r="AV685" s="13" t="s">
        <v>83</v>
      </c>
      <c r="AW685" s="13" t="s">
        <v>4</v>
      </c>
      <c r="AX685" s="13" t="s">
        <v>80</v>
      </c>
      <c r="AY685" s="235" t="s">
        <v>119</v>
      </c>
    </row>
    <row r="686" s="12" customFormat="1" ht="22.8" customHeight="1">
      <c r="A686" s="12"/>
      <c r="B686" s="190"/>
      <c r="C686" s="191"/>
      <c r="D686" s="192" t="s">
        <v>71</v>
      </c>
      <c r="E686" s="204" t="s">
        <v>941</v>
      </c>
      <c r="F686" s="204" t="s">
        <v>942</v>
      </c>
      <c r="G686" s="191"/>
      <c r="H686" s="191"/>
      <c r="I686" s="194"/>
      <c r="J686" s="205">
        <f>BK686</f>
        <v>0</v>
      </c>
      <c r="K686" s="191"/>
      <c r="L686" s="196"/>
      <c r="M686" s="197"/>
      <c r="N686" s="198"/>
      <c r="O686" s="198"/>
      <c r="P686" s="199">
        <f>SUM(P687:P732)</f>
        <v>0</v>
      </c>
      <c r="Q686" s="198"/>
      <c r="R686" s="199">
        <f>SUM(R687:R732)</f>
        <v>0</v>
      </c>
      <c r="S686" s="198"/>
      <c r="T686" s="200">
        <f>SUM(T687:T732)</f>
        <v>0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01" t="s">
        <v>80</v>
      </c>
      <c r="AT686" s="202" t="s">
        <v>71</v>
      </c>
      <c r="AU686" s="202" t="s">
        <v>80</v>
      </c>
      <c r="AY686" s="201" t="s">
        <v>119</v>
      </c>
      <c r="BK686" s="203">
        <f>SUM(BK687:BK732)</f>
        <v>0</v>
      </c>
    </row>
    <row r="687" s="2" customFormat="1" ht="24.15" customHeight="1">
      <c r="A687" s="40"/>
      <c r="B687" s="41"/>
      <c r="C687" s="206" t="s">
        <v>943</v>
      </c>
      <c r="D687" s="206" t="s">
        <v>121</v>
      </c>
      <c r="E687" s="207" t="s">
        <v>944</v>
      </c>
      <c r="F687" s="208" t="s">
        <v>945</v>
      </c>
      <c r="G687" s="209" t="s">
        <v>322</v>
      </c>
      <c r="H687" s="210">
        <v>554.10000000000002</v>
      </c>
      <c r="I687" s="211"/>
      <c r="J687" s="212">
        <f>ROUND(I687*H687,2)</f>
        <v>0</v>
      </c>
      <c r="K687" s="208" t="s">
        <v>125</v>
      </c>
      <c r="L687" s="46"/>
      <c r="M687" s="213" t="s">
        <v>19</v>
      </c>
      <c r="N687" s="214" t="s">
        <v>43</v>
      </c>
      <c r="O687" s="86"/>
      <c r="P687" s="215">
        <f>O687*H687</f>
        <v>0</v>
      </c>
      <c r="Q687" s="215">
        <v>0</v>
      </c>
      <c r="R687" s="215">
        <f>Q687*H687</f>
        <v>0</v>
      </c>
      <c r="S687" s="215">
        <v>0</v>
      </c>
      <c r="T687" s="216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7" t="s">
        <v>126</v>
      </c>
      <c r="AT687" s="217" t="s">
        <v>121</v>
      </c>
      <c r="AU687" s="217" t="s">
        <v>83</v>
      </c>
      <c r="AY687" s="19" t="s">
        <v>119</v>
      </c>
      <c r="BE687" s="218">
        <f>IF(N687="základní",J687,0)</f>
        <v>0</v>
      </c>
      <c r="BF687" s="218">
        <f>IF(N687="snížená",J687,0)</f>
        <v>0</v>
      </c>
      <c r="BG687" s="218">
        <f>IF(N687="zákl. přenesená",J687,0)</f>
        <v>0</v>
      </c>
      <c r="BH687" s="218">
        <f>IF(N687="sníž. přenesená",J687,0)</f>
        <v>0</v>
      </c>
      <c r="BI687" s="218">
        <f>IF(N687="nulová",J687,0)</f>
        <v>0</v>
      </c>
      <c r="BJ687" s="19" t="s">
        <v>80</v>
      </c>
      <c r="BK687" s="218">
        <f>ROUND(I687*H687,2)</f>
        <v>0</v>
      </c>
      <c r="BL687" s="19" t="s">
        <v>126</v>
      </c>
      <c r="BM687" s="217" t="s">
        <v>946</v>
      </c>
    </row>
    <row r="688" s="2" customFormat="1">
      <c r="A688" s="40"/>
      <c r="B688" s="41"/>
      <c r="C688" s="42"/>
      <c r="D688" s="219" t="s">
        <v>128</v>
      </c>
      <c r="E688" s="42"/>
      <c r="F688" s="220" t="s">
        <v>947</v>
      </c>
      <c r="G688" s="42"/>
      <c r="H688" s="42"/>
      <c r="I688" s="221"/>
      <c r="J688" s="42"/>
      <c r="K688" s="42"/>
      <c r="L688" s="46"/>
      <c r="M688" s="222"/>
      <c r="N688" s="223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9" t="s">
        <v>128</v>
      </c>
      <c r="AU688" s="19" t="s">
        <v>83</v>
      </c>
    </row>
    <row r="689" s="13" customFormat="1">
      <c r="A689" s="13"/>
      <c r="B689" s="224"/>
      <c r="C689" s="225"/>
      <c r="D689" s="226" t="s">
        <v>130</v>
      </c>
      <c r="E689" s="227" t="s">
        <v>19</v>
      </c>
      <c r="F689" s="228" t="s">
        <v>948</v>
      </c>
      <c r="G689" s="225"/>
      <c r="H689" s="229">
        <v>486.60000000000002</v>
      </c>
      <c r="I689" s="230"/>
      <c r="J689" s="225"/>
      <c r="K689" s="225"/>
      <c r="L689" s="231"/>
      <c r="M689" s="232"/>
      <c r="N689" s="233"/>
      <c r="O689" s="233"/>
      <c r="P689" s="233"/>
      <c r="Q689" s="233"/>
      <c r="R689" s="233"/>
      <c r="S689" s="233"/>
      <c r="T689" s="23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5" t="s">
        <v>130</v>
      </c>
      <c r="AU689" s="235" t="s">
        <v>83</v>
      </c>
      <c r="AV689" s="13" t="s">
        <v>83</v>
      </c>
      <c r="AW689" s="13" t="s">
        <v>33</v>
      </c>
      <c r="AX689" s="13" t="s">
        <v>72</v>
      </c>
      <c r="AY689" s="235" t="s">
        <v>119</v>
      </c>
    </row>
    <row r="690" s="13" customFormat="1">
      <c r="A690" s="13"/>
      <c r="B690" s="224"/>
      <c r="C690" s="225"/>
      <c r="D690" s="226" t="s">
        <v>130</v>
      </c>
      <c r="E690" s="227" t="s">
        <v>19</v>
      </c>
      <c r="F690" s="228" t="s">
        <v>949</v>
      </c>
      <c r="G690" s="225"/>
      <c r="H690" s="229">
        <v>67.5</v>
      </c>
      <c r="I690" s="230"/>
      <c r="J690" s="225"/>
      <c r="K690" s="225"/>
      <c r="L690" s="231"/>
      <c r="M690" s="232"/>
      <c r="N690" s="233"/>
      <c r="O690" s="233"/>
      <c r="P690" s="233"/>
      <c r="Q690" s="233"/>
      <c r="R690" s="233"/>
      <c r="S690" s="233"/>
      <c r="T690" s="23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5" t="s">
        <v>130</v>
      </c>
      <c r="AU690" s="235" t="s">
        <v>83</v>
      </c>
      <c r="AV690" s="13" t="s">
        <v>83</v>
      </c>
      <c r="AW690" s="13" t="s">
        <v>33</v>
      </c>
      <c r="AX690" s="13" t="s">
        <v>72</v>
      </c>
      <c r="AY690" s="235" t="s">
        <v>119</v>
      </c>
    </row>
    <row r="691" s="15" customFormat="1">
      <c r="A691" s="15"/>
      <c r="B691" s="246"/>
      <c r="C691" s="247"/>
      <c r="D691" s="226" t="s">
        <v>130</v>
      </c>
      <c r="E691" s="248" t="s">
        <v>19</v>
      </c>
      <c r="F691" s="249" t="s">
        <v>193</v>
      </c>
      <c r="G691" s="247"/>
      <c r="H691" s="250">
        <v>554.10000000000002</v>
      </c>
      <c r="I691" s="251"/>
      <c r="J691" s="247"/>
      <c r="K691" s="247"/>
      <c r="L691" s="252"/>
      <c r="M691" s="253"/>
      <c r="N691" s="254"/>
      <c r="O691" s="254"/>
      <c r="P691" s="254"/>
      <c r="Q691" s="254"/>
      <c r="R691" s="254"/>
      <c r="S691" s="254"/>
      <c r="T691" s="25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56" t="s">
        <v>130</v>
      </c>
      <c r="AU691" s="256" t="s">
        <v>83</v>
      </c>
      <c r="AV691" s="15" t="s">
        <v>126</v>
      </c>
      <c r="AW691" s="15" t="s">
        <v>33</v>
      </c>
      <c r="AX691" s="15" t="s">
        <v>80</v>
      </c>
      <c r="AY691" s="256" t="s">
        <v>119</v>
      </c>
    </row>
    <row r="692" s="2" customFormat="1" ht="24.15" customHeight="1">
      <c r="A692" s="40"/>
      <c r="B692" s="41"/>
      <c r="C692" s="206" t="s">
        <v>950</v>
      </c>
      <c r="D692" s="206" t="s">
        <v>121</v>
      </c>
      <c r="E692" s="207" t="s">
        <v>951</v>
      </c>
      <c r="F692" s="208" t="s">
        <v>952</v>
      </c>
      <c r="G692" s="209" t="s">
        <v>322</v>
      </c>
      <c r="H692" s="210">
        <v>5541</v>
      </c>
      <c r="I692" s="211"/>
      <c r="J692" s="212">
        <f>ROUND(I692*H692,2)</f>
        <v>0</v>
      </c>
      <c r="K692" s="208" t="s">
        <v>125</v>
      </c>
      <c r="L692" s="46"/>
      <c r="M692" s="213" t="s">
        <v>19</v>
      </c>
      <c r="N692" s="214" t="s">
        <v>43</v>
      </c>
      <c r="O692" s="86"/>
      <c r="P692" s="215">
        <f>O692*H692</f>
        <v>0</v>
      </c>
      <c r="Q692" s="215">
        <v>0</v>
      </c>
      <c r="R692" s="215">
        <f>Q692*H692</f>
        <v>0</v>
      </c>
      <c r="S692" s="215">
        <v>0</v>
      </c>
      <c r="T692" s="216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17" t="s">
        <v>126</v>
      </c>
      <c r="AT692" s="217" t="s">
        <v>121</v>
      </c>
      <c r="AU692" s="217" t="s">
        <v>83</v>
      </c>
      <c r="AY692" s="19" t="s">
        <v>119</v>
      </c>
      <c r="BE692" s="218">
        <f>IF(N692="základní",J692,0)</f>
        <v>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19" t="s">
        <v>80</v>
      </c>
      <c r="BK692" s="218">
        <f>ROUND(I692*H692,2)</f>
        <v>0</v>
      </c>
      <c r="BL692" s="19" t="s">
        <v>126</v>
      </c>
      <c r="BM692" s="217" t="s">
        <v>953</v>
      </c>
    </row>
    <row r="693" s="2" customFormat="1">
      <c r="A693" s="40"/>
      <c r="B693" s="41"/>
      <c r="C693" s="42"/>
      <c r="D693" s="219" t="s">
        <v>128</v>
      </c>
      <c r="E693" s="42"/>
      <c r="F693" s="220" t="s">
        <v>954</v>
      </c>
      <c r="G693" s="42"/>
      <c r="H693" s="42"/>
      <c r="I693" s="221"/>
      <c r="J693" s="42"/>
      <c r="K693" s="42"/>
      <c r="L693" s="46"/>
      <c r="M693" s="222"/>
      <c r="N693" s="223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128</v>
      </c>
      <c r="AU693" s="19" t="s">
        <v>83</v>
      </c>
    </row>
    <row r="694" s="14" customFormat="1">
      <c r="A694" s="14"/>
      <c r="B694" s="236"/>
      <c r="C694" s="237"/>
      <c r="D694" s="226" t="s">
        <v>130</v>
      </c>
      <c r="E694" s="238" t="s">
        <v>19</v>
      </c>
      <c r="F694" s="239" t="s">
        <v>282</v>
      </c>
      <c r="G694" s="237"/>
      <c r="H694" s="238" t="s">
        <v>19</v>
      </c>
      <c r="I694" s="240"/>
      <c r="J694" s="237"/>
      <c r="K694" s="237"/>
      <c r="L694" s="241"/>
      <c r="M694" s="242"/>
      <c r="N694" s="243"/>
      <c r="O694" s="243"/>
      <c r="P694" s="243"/>
      <c r="Q694" s="243"/>
      <c r="R694" s="243"/>
      <c r="S694" s="243"/>
      <c r="T694" s="24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5" t="s">
        <v>130</v>
      </c>
      <c r="AU694" s="245" t="s">
        <v>83</v>
      </c>
      <c r="AV694" s="14" t="s">
        <v>80</v>
      </c>
      <c r="AW694" s="14" t="s">
        <v>33</v>
      </c>
      <c r="AX694" s="14" t="s">
        <v>72</v>
      </c>
      <c r="AY694" s="245" t="s">
        <v>119</v>
      </c>
    </row>
    <row r="695" s="13" customFormat="1">
      <c r="A695" s="13"/>
      <c r="B695" s="224"/>
      <c r="C695" s="225"/>
      <c r="D695" s="226" t="s">
        <v>130</v>
      </c>
      <c r="E695" s="227" t="s">
        <v>19</v>
      </c>
      <c r="F695" s="228" t="s">
        <v>955</v>
      </c>
      <c r="G695" s="225"/>
      <c r="H695" s="229">
        <v>4866</v>
      </c>
      <c r="I695" s="230"/>
      <c r="J695" s="225"/>
      <c r="K695" s="225"/>
      <c r="L695" s="231"/>
      <c r="M695" s="232"/>
      <c r="N695" s="233"/>
      <c r="O695" s="233"/>
      <c r="P695" s="233"/>
      <c r="Q695" s="233"/>
      <c r="R695" s="233"/>
      <c r="S695" s="233"/>
      <c r="T695" s="23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5" t="s">
        <v>130</v>
      </c>
      <c r="AU695" s="235" t="s">
        <v>83</v>
      </c>
      <c r="AV695" s="13" t="s">
        <v>83</v>
      </c>
      <c r="AW695" s="13" t="s">
        <v>33</v>
      </c>
      <c r="AX695" s="13" t="s">
        <v>72</v>
      </c>
      <c r="AY695" s="235" t="s">
        <v>119</v>
      </c>
    </row>
    <row r="696" s="13" customFormat="1">
      <c r="A696" s="13"/>
      <c r="B696" s="224"/>
      <c r="C696" s="225"/>
      <c r="D696" s="226" t="s">
        <v>130</v>
      </c>
      <c r="E696" s="227" t="s">
        <v>19</v>
      </c>
      <c r="F696" s="228" t="s">
        <v>956</v>
      </c>
      <c r="G696" s="225"/>
      <c r="H696" s="229">
        <v>675</v>
      </c>
      <c r="I696" s="230"/>
      <c r="J696" s="225"/>
      <c r="K696" s="225"/>
      <c r="L696" s="231"/>
      <c r="M696" s="232"/>
      <c r="N696" s="233"/>
      <c r="O696" s="233"/>
      <c r="P696" s="233"/>
      <c r="Q696" s="233"/>
      <c r="R696" s="233"/>
      <c r="S696" s="233"/>
      <c r="T696" s="23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5" t="s">
        <v>130</v>
      </c>
      <c r="AU696" s="235" t="s">
        <v>83</v>
      </c>
      <c r="AV696" s="13" t="s">
        <v>83</v>
      </c>
      <c r="AW696" s="13" t="s">
        <v>33</v>
      </c>
      <c r="AX696" s="13" t="s">
        <v>72</v>
      </c>
      <c r="AY696" s="235" t="s">
        <v>119</v>
      </c>
    </row>
    <row r="697" s="15" customFormat="1">
      <c r="A697" s="15"/>
      <c r="B697" s="246"/>
      <c r="C697" s="247"/>
      <c r="D697" s="226" t="s">
        <v>130</v>
      </c>
      <c r="E697" s="248" t="s">
        <v>19</v>
      </c>
      <c r="F697" s="249" t="s">
        <v>193</v>
      </c>
      <c r="G697" s="247"/>
      <c r="H697" s="250">
        <v>5541</v>
      </c>
      <c r="I697" s="251"/>
      <c r="J697" s="247"/>
      <c r="K697" s="247"/>
      <c r="L697" s="252"/>
      <c r="M697" s="253"/>
      <c r="N697" s="254"/>
      <c r="O697" s="254"/>
      <c r="P697" s="254"/>
      <c r="Q697" s="254"/>
      <c r="R697" s="254"/>
      <c r="S697" s="254"/>
      <c r="T697" s="25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56" t="s">
        <v>130</v>
      </c>
      <c r="AU697" s="256" t="s">
        <v>83</v>
      </c>
      <c r="AV697" s="15" t="s">
        <v>126</v>
      </c>
      <c r="AW697" s="15" t="s">
        <v>33</v>
      </c>
      <c r="AX697" s="15" t="s">
        <v>80</v>
      </c>
      <c r="AY697" s="256" t="s">
        <v>119</v>
      </c>
    </row>
    <row r="698" s="2" customFormat="1" ht="24.15" customHeight="1">
      <c r="A698" s="40"/>
      <c r="B698" s="41"/>
      <c r="C698" s="206" t="s">
        <v>957</v>
      </c>
      <c r="D698" s="206" t="s">
        <v>121</v>
      </c>
      <c r="E698" s="207" t="s">
        <v>958</v>
      </c>
      <c r="F698" s="208" t="s">
        <v>959</v>
      </c>
      <c r="G698" s="209" t="s">
        <v>322</v>
      </c>
      <c r="H698" s="210">
        <v>68.700000000000003</v>
      </c>
      <c r="I698" s="211"/>
      <c r="J698" s="212">
        <f>ROUND(I698*H698,2)</f>
        <v>0</v>
      </c>
      <c r="K698" s="208" t="s">
        <v>125</v>
      </c>
      <c r="L698" s="46"/>
      <c r="M698" s="213" t="s">
        <v>19</v>
      </c>
      <c r="N698" s="214" t="s">
        <v>43</v>
      </c>
      <c r="O698" s="86"/>
      <c r="P698" s="215">
        <f>O698*H698</f>
        <v>0</v>
      </c>
      <c r="Q698" s="215">
        <v>0</v>
      </c>
      <c r="R698" s="215">
        <f>Q698*H698</f>
        <v>0</v>
      </c>
      <c r="S698" s="215">
        <v>0</v>
      </c>
      <c r="T698" s="216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17" t="s">
        <v>126</v>
      </c>
      <c r="AT698" s="217" t="s">
        <v>121</v>
      </c>
      <c r="AU698" s="217" t="s">
        <v>83</v>
      </c>
      <c r="AY698" s="19" t="s">
        <v>119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19" t="s">
        <v>80</v>
      </c>
      <c r="BK698" s="218">
        <f>ROUND(I698*H698,2)</f>
        <v>0</v>
      </c>
      <c r="BL698" s="19" t="s">
        <v>126</v>
      </c>
      <c r="BM698" s="217" t="s">
        <v>960</v>
      </c>
    </row>
    <row r="699" s="2" customFormat="1">
      <c r="A699" s="40"/>
      <c r="B699" s="41"/>
      <c r="C699" s="42"/>
      <c r="D699" s="219" t="s">
        <v>128</v>
      </c>
      <c r="E699" s="42"/>
      <c r="F699" s="220" t="s">
        <v>961</v>
      </c>
      <c r="G699" s="42"/>
      <c r="H699" s="42"/>
      <c r="I699" s="221"/>
      <c r="J699" s="42"/>
      <c r="K699" s="42"/>
      <c r="L699" s="46"/>
      <c r="M699" s="222"/>
      <c r="N699" s="223"/>
      <c r="O699" s="86"/>
      <c r="P699" s="86"/>
      <c r="Q699" s="86"/>
      <c r="R699" s="86"/>
      <c r="S699" s="86"/>
      <c r="T699" s="87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T699" s="19" t="s">
        <v>128</v>
      </c>
      <c r="AU699" s="19" t="s">
        <v>83</v>
      </c>
    </row>
    <row r="700" s="13" customFormat="1">
      <c r="A700" s="13"/>
      <c r="B700" s="224"/>
      <c r="C700" s="225"/>
      <c r="D700" s="226" t="s">
        <v>130</v>
      </c>
      <c r="E700" s="227" t="s">
        <v>19</v>
      </c>
      <c r="F700" s="228" t="s">
        <v>962</v>
      </c>
      <c r="G700" s="225"/>
      <c r="H700" s="229">
        <v>36.799999999999997</v>
      </c>
      <c r="I700" s="230"/>
      <c r="J700" s="225"/>
      <c r="K700" s="225"/>
      <c r="L700" s="231"/>
      <c r="M700" s="232"/>
      <c r="N700" s="233"/>
      <c r="O700" s="233"/>
      <c r="P700" s="233"/>
      <c r="Q700" s="233"/>
      <c r="R700" s="233"/>
      <c r="S700" s="233"/>
      <c r="T700" s="234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5" t="s">
        <v>130</v>
      </c>
      <c r="AU700" s="235" t="s">
        <v>83</v>
      </c>
      <c r="AV700" s="13" t="s">
        <v>83</v>
      </c>
      <c r="AW700" s="13" t="s">
        <v>33</v>
      </c>
      <c r="AX700" s="13" t="s">
        <v>72</v>
      </c>
      <c r="AY700" s="235" t="s">
        <v>119</v>
      </c>
    </row>
    <row r="701" s="13" customFormat="1">
      <c r="A701" s="13"/>
      <c r="B701" s="224"/>
      <c r="C701" s="225"/>
      <c r="D701" s="226" t="s">
        <v>130</v>
      </c>
      <c r="E701" s="227" t="s">
        <v>19</v>
      </c>
      <c r="F701" s="228" t="s">
        <v>963</v>
      </c>
      <c r="G701" s="225"/>
      <c r="H701" s="229">
        <v>31.899999999999999</v>
      </c>
      <c r="I701" s="230"/>
      <c r="J701" s="225"/>
      <c r="K701" s="225"/>
      <c r="L701" s="231"/>
      <c r="M701" s="232"/>
      <c r="N701" s="233"/>
      <c r="O701" s="233"/>
      <c r="P701" s="233"/>
      <c r="Q701" s="233"/>
      <c r="R701" s="233"/>
      <c r="S701" s="233"/>
      <c r="T701" s="23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5" t="s">
        <v>130</v>
      </c>
      <c r="AU701" s="235" t="s">
        <v>83</v>
      </c>
      <c r="AV701" s="13" t="s">
        <v>83</v>
      </c>
      <c r="AW701" s="13" t="s">
        <v>33</v>
      </c>
      <c r="AX701" s="13" t="s">
        <v>72</v>
      </c>
      <c r="AY701" s="235" t="s">
        <v>119</v>
      </c>
    </row>
    <row r="702" s="15" customFormat="1">
      <c r="A702" s="15"/>
      <c r="B702" s="246"/>
      <c r="C702" s="247"/>
      <c r="D702" s="226" t="s">
        <v>130</v>
      </c>
      <c r="E702" s="248" t="s">
        <v>19</v>
      </c>
      <c r="F702" s="249" t="s">
        <v>193</v>
      </c>
      <c r="G702" s="247"/>
      <c r="H702" s="250">
        <v>68.700000000000003</v>
      </c>
      <c r="I702" s="251"/>
      <c r="J702" s="247"/>
      <c r="K702" s="247"/>
      <c r="L702" s="252"/>
      <c r="M702" s="253"/>
      <c r="N702" s="254"/>
      <c r="O702" s="254"/>
      <c r="P702" s="254"/>
      <c r="Q702" s="254"/>
      <c r="R702" s="254"/>
      <c r="S702" s="254"/>
      <c r="T702" s="25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56" t="s">
        <v>130</v>
      </c>
      <c r="AU702" s="256" t="s">
        <v>83</v>
      </c>
      <c r="AV702" s="15" t="s">
        <v>126</v>
      </c>
      <c r="AW702" s="15" t="s">
        <v>33</v>
      </c>
      <c r="AX702" s="15" t="s">
        <v>80</v>
      </c>
      <c r="AY702" s="256" t="s">
        <v>119</v>
      </c>
    </row>
    <row r="703" s="2" customFormat="1" ht="24.15" customHeight="1">
      <c r="A703" s="40"/>
      <c r="B703" s="41"/>
      <c r="C703" s="206" t="s">
        <v>964</v>
      </c>
      <c r="D703" s="206" t="s">
        <v>121</v>
      </c>
      <c r="E703" s="207" t="s">
        <v>965</v>
      </c>
      <c r="F703" s="208" t="s">
        <v>952</v>
      </c>
      <c r="G703" s="209" t="s">
        <v>322</v>
      </c>
      <c r="H703" s="210">
        <v>687</v>
      </c>
      <c r="I703" s="211"/>
      <c r="J703" s="212">
        <f>ROUND(I703*H703,2)</f>
        <v>0</v>
      </c>
      <c r="K703" s="208" t="s">
        <v>125</v>
      </c>
      <c r="L703" s="46"/>
      <c r="M703" s="213" t="s">
        <v>19</v>
      </c>
      <c r="N703" s="214" t="s">
        <v>43</v>
      </c>
      <c r="O703" s="86"/>
      <c r="P703" s="215">
        <f>O703*H703</f>
        <v>0</v>
      </c>
      <c r="Q703" s="215">
        <v>0</v>
      </c>
      <c r="R703" s="215">
        <f>Q703*H703</f>
        <v>0</v>
      </c>
      <c r="S703" s="215">
        <v>0</v>
      </c>
      <c r="T703" s="216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17" t="s">
        <v>126</v>
      </c>
      <c r="AT703" s="217" t="s">
        <v>121</v>
      </c>
      <c r="AU703" s="217" t="s">
        <v>83</v>
      </c>
      <c r="AY703" s="19" t="s">
        <v>119</v>
      </c>
      <c r="BE703" s="218">
        <f>IF(N703="základní",J703,0)</f>
        <v>0</v>
      </c>
      <c r="BF703" s="218">
        <f>IF(N703="snížená",J703,0)</f>
        <v>0</v>
      </c>
      <c r="BG703" s="218">
        <f>IF(N703="zákl. přenesená",J703,0)</f>
        <v>0</v>
      </c>
      <c r="BH703" s="218">
        <f>IF(N703="sníž. přenesená",J703,0)</f>
        <v>0</v>
      </c>
      <c r="BI703" s="218">
        <f>IF(N703="nulová",J703,0)</f>
        <v>0</v>
      </c>
      <c r="BJ703" s="19" t="s">
        <v>80</v>
      </c>
      <c r="BK703" s="218">
        <f>ROUND(I703*H703,2)</f>
        <v>0</v>
      </c>
      <c r="BL703" s="19" t="s">
        <v>126</v>
      </c>
      <c r="BM703" s="217" t="s">
        <v>966</v>
      </c>
    </row>
    <row r="704" s="2" customFormat="1">
      <c r="A704" s="40"/>
      <c r="B704" s="41"/>
      <c r="C704" s="42"/>
      <c r="D704" s="219" t="s">
        <v>128</v>
      </c>
      <c r="E704" s="42"/>
      <c r="F704" s="220" t="s">
        <v>967</v>
      </c>
      <c r="G704" s="42"/>
      <c r="H704" s="42"/>
      <c r="I704" s="221"/>
      <c r="J704" s="42"/>
      <c r="K704" s="42"/>
      <c r="L704" s="46"/>
      <c r="M704" s="222"/>
      <c r="N704" s="223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128</v>
      </c>
      <c r="AU704" s="19" t="s">
        <v>83</v>
      </c>
    </row>
    <row r="705" s="14" customFormat="1">
      <c r="A705" s="14"/>
      <c r="B705" s="236"/>
      <c r="C705" s="237"/>
      <c r="D705" s="226" t="s">
        <v>130</v>
      </c>
      <c r="E705" s="238" t="s">
        <v>19</v>
      </c>
      <c r="F705" s="239" t="s">
        <v>282</v>
      </c>
      <c r="G705" s="237"/>
      <c r="H705" s="238" t="s">
        <v>19</v>
      </c>
      <c r="I705" s="240"/>
      <c r="J705" s="237"/>
      <c r="K705" s="237"/>
      <c r="L705" s="241"/>
      <c r="M705" s="242"/>
      <c r="N705" s="243"/>
      <c r="O705" s="243"/>
      <c r="P705" s="243"/>
      <c r="Q705" s="243"/>
      <c r="R705" s="243"/>
      <c r="S705" s="243"/>
      <c r="T705" s="24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5" t="s">
        <v>130</v>
      </c>
      <c r="AU705" s="245" t="s">
        <v>83</v>
      </c>
      <c r="AV705" s="14" t="s">
        <v>80</v>
      </c>
      <c r="AW705" s="14" t="s">
        <v>33</v>
      </c>
      <c r="AX705" s="14" t="s">
        <v>72</v>
      </c>
      <c r="AY705" s="245" t="s">
        <v>119</v>
      </c>
    </row>
    <row r="706" s="13" customFormat="1">
      <c r="A706" s="13"/>
      <c r="B706" s="224"/>
      <c r="C706" s="225"/>
      <c r="D706" s="226" t="s">
        <v>130</v>
      </c>
      <c r="E706" s="227" t="s">
        <v>19</v>
      </c>
      <c r="F706" s="228" t="s">
        <v>968</v>
      </c>
      <c r="G706" s="225"/>
      <c r="H706" s="229">
        <v>368</v>
      </c>
      <c r="I706" s="230"/>
      <c r="J706" s="225"/>
      <c r="K706" s="225"/>
      <c r="L706" s="231"/>
      <c r="M706" s="232"/>
      <c r="N706" s="233"/>
      <c r="O706" s="233"/>
      <c r="P706" s="233"/>
      <c r="Q706" s="233"/>
      <c r="R706" s="233"/>
      <c r="S706" s="233"/>
      <c r="T706" s="234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5" t="s">
        <v>130</v>
      </c>
      <c r="AU706" s="235" t="s">
        <v>83</v>
      </c>
      <c r="AV706" s="13" t="s">
        <v>83</v>
      </c>
      <c r="AW706" s="13" t="s">
        <v>33</v>
      </c>
      <c r="AX706" s="13" t="s">
        <v>72</v>
      </c>
      <c r="AY706" s="235" t="s">
        <v>119</v>
      </c>
    </row>
    <row r="707" s="13" customFormat="1">
      <c r="A707" s="13"/>
      <c r="B707" s="224"/>
      <c r="C707" s="225"/>
      <c r="D707" s="226" t="s">
        <v>130</v>
      </c>
      <c r="E707" s="227" t="s">
        <v>19</v>
      </c>
      <c r="F707" s="228" t="s">
        <v>969</v>
      </c>
      <c r="G707" s="225"/>
      <c r="H707" s="229">
        <v>319</v>
      </c>
      <c r="I707" s="230"/>
      <c r="J707" s="225"/>
      <c r="K707" s="225"/>
      <c r="L707" s="231"/>
      <c r="M707" s="232"/>
      <c r="N707" s="233"/>
      <c r="O707" s="233"/>
      <c r="P707" s="233"/>
      <c r="Q707" s="233"/>
      <c r="R707" s="233"/>
      <c r="S707" s="233"/>
      <c r="T707" s="234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5" t="s">
        <v>130</v>
      </c>
      <c r="AU707" s="235" t="s">
        <v>83</v>
      </c>
      <c r="AV707" s="13" t="s">
        <v>83</v>
      </c>
      <c r="AW707" s="13" t="s">
        <v>33</v>
      </c>
      <c r="AX707" s="13" t="s">
        <v>72</v>
      </c>
      <c r="AY707" s="235" t="s">
        <v>119</v>
      </c>
    </row>
    <row r="708" s="15" customFormat="1">
      <c r="A708" s="15"/>
      <c r="B708" s="246"/>
      <c r="C708" s="247"/>
      <c r="D708" s="226" t="s">
        <v>130</v>
      </c>
      <c r="E708" s="248" t="s">
        <v>19</v>
      </c>
      <c r="F708" s="249" t="s">
        <v>193</v>
      </c>
      <c r="G708" s="247"/>
      <c r="H708" s="250">
        <v>687</v>
      </c>
      <c r="I708" s="251"/>
      <c r="J708" s="247"/>
      <c r="K708" s="247"/>
      <c r="L708" s="252"/>
      <c r="M708" s="253"/>
      <c r="N708" s="254"/>
      <c r="O708" s="254"/>
      <c r="P708" s="254"/>
      <c r="Q708" s="254"/>
      <c r="R708" s="254"/>
      <c r="S708" s="254"/>
      <c r="T708" s="255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56" t="s">
        <v>130</v>
      </c>
      <c r="AU708" s="256" t="s">
        <v>83</v>
      </c>
      <c r="AV708" s="15" t="s">
        <v>126</v>
      </c>
      <c r="AW708" s="15" t="s">
        <v>33</v>
      </c>
      <c r="AX708" s="15" t="s">
        <v>80</v>
      </c>
      <c r="AY708" s="256" t="s">
        <v>119</v>
      </c>
    </row>
    <row r="709" s="2" customFormat="1" ht="24.15" customHeight="1">
      <c r="A709" s="40"/>
      <c r="B709" s="41"/>
      <c r="C709" s="206" t="s">
        <v>970</v>
      </c>
      <c r="D709" s="206" t="s">
        <v>121</v>
      </c>
      <c r="E709" s="207" t="s">
        <v>971</v>
      </c>
      <c r="F709" s="208" t="s">
        <v>972</v>
      </c>
      <c r="G709" s="209" t="s">
        <v>322</v>
      </c>
      <c r="H709" s="210">
        <v>5.9000000000000004</v>
      </c>
      <c r="I709" s="211"/>
      <c r="J709" s="212">
        <f>ROUND(I709*H709,2)</f>
        <v>0</v>
      </c>
      <c r="K709" s="208" t="s">
        <v>125</v>
      </c>
      <c r="L709" s="46"/>
      <c r="M709" s="213" t="s">
        <v>19</v>
      </c>
      <c r="N709" s="214" t="s">
        <v>43</v>
      </c>
      <c r="O709" s="86"/>
      <c r="P709" s="215">
        <f>O709*H709</f>
        <v>0</v>
      </c>
      <c r="Q709" s="215">
        <v>0</v>
      </c>
      <c r="R709" s="215">
        <f>Q709*H709</f>
        <v>0</v>
      </c>
      <c r="S709" s="215">
        <v>0</v>
      </c>
      <c r="T709" s="216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17" t="s">
        <v>126</v>
      </c>
      <c r="AT709" s="217" t="s">
        <v>121</v>
      </c>
      <c r="AU709" s="217" t="s">
        <v>83</v>
      </c>
      <c r="AY709" s="19" t="s">
        <v>119</v>
      </c>
      <c r="BE709" s="218">
        <f>IF(N709="základní",J709,0)</f>
        <v>0</v>
      </c>
      <c r="BF709" s="218">
        <f>IF(N709="snížená",J709,0)</f>
        <v>0</v>
      </c>
      <c r="BG709" s="218">
        <f>IF(N709="zákl. přenesená",J709,0)</f>
        <v>0</v>
      </c>
      <c r="BH709" s="218">
        <f>IF(N709="sníž. přenesená",J709,0)</f>
        <v>0</v>
      </c>
      <c r="BI709" s="218">
        <f>IF(N709="nulová",J709,0)</f>
        <v>0</v>
      </c>
      <c r="BJ709" s="19" t="s">
        <v>80</v>
      </c>
      <c r="BK709" s="218">
        <f>ROUND(I709*H709,2)</f>
        <v>0</v>
      </c>
      <c r="BL709" s="19" t="s">
        <v>126</v>
      </c>
      <c r="BM709" s="217" t="s">
        <v>973</v>
      </c>
    </row>
    <row r="710" s="2" customFormat="1">
      <c r="A710" s="40"/>
      <c r="B710" s="41"/>
      <c r="C710" s="42"/>
      <c r="D710" s="219" t="s">
        <v>128</v>
      </c>
      <c r="E710" s="42"/>
      <c r="F710" s="220" t="s">
        <v>974</v>
      </c>
      <c r="G710" s="42"/>
      <c r="H710" s="42"/>
      <c r="I710" s="221"/>
      <c r="J710" s="42"/>
      <c r="K710" s="42"/>
      <c r="L710" s="46"/>
      <c r="M710" s="222"/>
      <c r="N710" s="223"/>
      <c r="O710" s="86"/>
      <c r="P710" s="86"/>
      <c r="Q710" s="86"/>
      <c r="R710" s="86"/>
      <c r="S710" s="86"/>
      <c r="T710" s="87"/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T710" s="19" t="s">
        <v>128</v>
      </c>
      <c r="AU710" s="19" t="s">
        <v>83</v>
      </c>
    </row>
    <row r="711" s="13" customFormat="1">
      <c r="A711" s="13"/>
      <c r="B711" s="224"/>
      <c r="C711" s="225"/>
      <c r="D711" s="226" t="s">
        <v>130</v>
      </c>
      <c r="E711" s="227" t="s">
        <v>19</v>
      </c>
      <c r="F711" s="228" t="s">
        <v>975</v>
      </c>
      <c r="G711" s="225"/>
      <c r="H711" s="229">
        <v>4.0999999999999996</v>
      </c>
      <c r="I711" s="230"/>
      <c r="J711" s="225"/>
      <c r="K711" s="225"/>
      <c r="L711" s="231"/>
      <c r="M711" s="232"/>
      <c r="N711" s="233"/>
      <c r="O711" s="233"/>
      <c r="P711" s="233"/>
      <c r="Q711" s="233"/>
      <c r="R711" s="233"/>
      <c r="S711" s="233"/>
      <c r="T711" s="234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5" t="s">
        <v>130</v>
      </c>
      <c r="AU711" s="235" t="s">
        <v>83</v>
      </c>
      <c r="AV711" s="13" t="s">
        <v>83</v>
      </c>
      <c r="AW711" s="13" t="s">
        <v>33</v>
      </c>
      <c r="AX711" s="13" t="s">
        <v>72</v>
      </c>
      <c r="AY711" s="235" t="s">
        <v>119</v>
      </c>
    </row>
    <row r="712" s="13" customFormat="1">
      <c r="A712" s="13"/>
      <c r="B712" s="224"/>
      <c r="C712" s="225"/>
      <c r="D712" s="226" t="s">
        <v>130</v>
      </c>
      <c r="E712" s="227" t="s">
        <v>19</v>
      </c>
      <c r="F712" s="228" t="s">
        <v>976</v>
      </c>
      <c r="G712" s="225"/>
      <c r="H712" s="229">
        <v>1.45</v>
      </c>
      <c r="I712" s="230"/>
      <c r="J712" s="225"/>
      <c r="K712" s="225"/>
      <c r="L712" s="231"/>
      <c r="M712" s="232"/>
      <c r="N712" s="233"/>
      <c r="O712" s="233"/>
      <c r="P712" s="233"/>
      <c r="Q712" s="233"/>
      <c r="R712" s="233"/>
      <c r="S712" s="233"/>
      <c r="T712" s="23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5" t="s">
        <v>130</v>
      </c>
      <c r="AU712" s="235" t="s">
        <v>83</v>
      </c>
      <c r="AV712" s="13" t="s">
        <v>83</v>
      </c>
      <c r="AW712" s="13" t="s">
        <v>33</v>
      </c>
      <c r="AX712" s="13" t="s">
        <v>72</v>
      </c>
      <c r="AY712" s="235" t="s">
        <v>119</v>
      </c>
    </row>
    <row r="713" s="13" customFormat="1">
      <c r="A713" s="13"/>
      <c r="B713" s="224"/>
      <c r="C713" s="225"/>
      <c r="D713" s="226" t="s">
        <v>130</v>
      </c>
      <c r="E713" s="227" t="s">
        <v>19</v>
      </c>
      <c r="F713" s="228" t="s">
        <v>977</v>
      </c>
      <c r="G713" s="225"/>
      <c r="H713" s="229">
        <v>0.34999999999999998</v>
      </c>
      <c r="I713" s="230"/>
      <c r="J713" s="225"/>
      <c r="K713" s="225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130</v>
      </c>
      <c r="AU713" s="235" t="s">
        <v>83</v>
      </c>
      <c r="AV713" s="13" t="s">
        <v>83</v>
      </c>
      <c r="AW713" s="13" t="s">
        <v>33</v>
      </c>
      <c r="AX713" s="13" t="s">
        <v>72</v>
      </c>
      <c r="AY713" s="235" t="s">
        <v>119</v>
      </c>
    </row>
    <row r="714" s="15" customFormat="1">
      <c r="A714" s="15"/>
      <c r="B714" s="246"/>
      <c r="C714" s="247"/>
      <c r="D714" s="226" t="s">
        <v>130</v>
      </c>
      <c r="E714" s="248" t="s">
        <v>19</v>
      </c>
      <c r="F714" s="249" t="s">
        <v>193</v>
      </c>
      <c r="G714" s="247"/>
      <c r="H714" s="250">
        <v>5.9000000000000004</v>
      </c>
      <c r="I714" s="251"/>
      <c r="J714" s="247"/>
      <c r="K714" s="247"/>
      <c r="L714" s="252"/>
      <c r="M714" s="253"/>
      <c r="N714" s="254"/>
      <c r="O714" s="254"/>
      <c r="P714" s="254"/>
      <c r="Q714" s="254"/>
      <c r="R714" s="254"/>
      <c r="S714" s="254"/>
      <c r="T714" s="25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56" t="s">
        <v>130</v>
      </c>
      <c r="AU714" s="256" t="s">
        <v>83</v>
      </c>
      <c r="AV714" s="15" t="s">
        <v>126</v>
      </c>
      <c r="AW714" s="15" t="s">
        <v>33</v>
      </c>
      <c r="AX714" s="15" t="s">
        <v>80</v>
      </c>
      <c r="AY714" s="256" t="s">
        <v>119</v>
      </c>
    </row>
    <row r="715" s="2" customFormat="1" ht="24.15" customHeight="1">
      <c r="A715" s="40"/>
      <c r="B715" s="41"/>
      <c r="C715" s="206" t="s">
        <v>978</v>
      </c>
      <c r="D715" s="206" t="s">
        <v>121</v>
      </c>
      <c r="E715" s="207" t="s">
        <v>979</v>
      </c>
      <c r="F715" s="208" t="s">
        <v>980</v>
      </c>
      <c r="G715" s="209" t="s">
        <v>322</v>
      </c>
      <c r="H715" s="210">
        <v>5.9000000000000004</v>
      </c>
      <c r="I715" s="211"/>
      <c r="J715" s="212">
        <f>ROUND(I715*H715,2)</f>
        <v>0</v>
      </c>
      <c r="K715" s="208" t="s">
        <v>125</v>
      </c>
      <c r="L715" s="46"/>
      <c r="M715" s="213" t="s">
        <v>19</v>
      </c>
      <c r="N715" s="214" t="s">
        <v>43</v>
      </c>
      <c r="O715" s="86"/>
      <c r="P715" s="215">
        <f>O715*H715</f>
        <v>0</v>
      </c>
      <c r="Q715" s="215">
        <v>0</v>
      </c>
      <c r="R715" s="215">
        <f>Q715*H715</f>
        <v>0</v>
      </c>
      <c r="S715" s="215">
        <v>0</v>
      </c>
      <c r="T715" s="216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7" t="s">
        <v>126</v>
      </c>
      <c r="AT715" s="217" t="s">
        <v>121</v>
      </c>
      <c r="AU715" s="217" t="s">
        <v>83</v>
      </c>
      <c r="AY715" s="19" t="s">
        <v>119</v>
      </c>
      <c r="BE715" s="218">
        <f>IF(N715="základní",J715,0)</f>
        <v>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9" t="s">
        <v>80</v>
      </c>
      <c r="BK715" s="218">
        <f>ROUND(I715*H715,2)</f>
        <v>0</v>
      </c>
      <c r="BL715" s="19" t="s">
        <v>126</v>
      </c>
      <c r="BM715" s="217" t="s">
        <v>981</v>
      </c>
    </row>
    <row r="716" s="2" customFormat="1">
      <c r="A716" s="40"/>
      <c r="B716" s="41"/>
      <c r="C716" s="42"/>
      <c r="D716" s="219" t="s">
        <v>128</v>
      </c>
      <c r="E716" s="42"/>
      <c r="F716" s="220" t="s">
        <v>982</v>
      </c>
      <c r="G716" s="42"/>
      <c r="H716" s="42"/>
      <c r="I716" s="221"/>
      <c r="J716" s="42"/>
      <c r="K716" s="42"/>
      <c r="L716" s="46"/>
      <c r="M716" s="222"/>
      <c r="N716" s="223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128</v>
      </c>
      <c r="AU716" s="19" t="s">
        <v>83</v>
      </c>
    </row>
    <row r="717" s="14" customFormat="1">
      <c r="A717" s="14"/>
      <c r="B717" s="236"/>
      <c r="C717" s="237"/>
      <c r="D717" s="226" t="s">
        <v>130</v>
      </c>
      <c r="E717" s="238" t="s">
        <v>19</v>
      </c>
      <c r="F717" s="239" t="s">
        <v>983</v>
      </c>
      <c r="G717" s="237"/>
      <c r="H717" s="238" t="s">
        <v>19</v>
      </c>
      <c r="I717" s="240"/>
      <c r="J717" s="237"/>
      <c r="K717" s="237"/>
      <c r="L717" s="241"/>
      <c r="M717" s="242"/>
      <c r="N717" s="243"/>
      <c r="O717" s="243"/>
      <c r="P717" s="243"/>
      <c r="Q717" s="243"/>
      <c r="R717" s="243"/>
      <c r="S717" s="243"/>
      <c r="T717" s="24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5" t="s">
        <v>130</v>
      </c>
      <c r="AU717" s="245" t="s">
        <v>83</v>
      </c>
      <c r="AV717" s="14" t="s">
        <v>80</v>
      </c>
      <c r="AW717" s="14" t="s">
        <v>33</v>
      </c>
      <c r="AX717" s="14" t="s">
        <v>72</v>
      </c>
      <c r="AY717" s="245" t="s">
        <v>119</v>
      </c>
    </row>
    <row r="718" s="13" customFormat="1">
      <c r="A718" s="13"/>
      <c r="B718" s="224"/>
      <c r="C718" s="225"/>
      <c r="D718" s="226" t="s">
        <v>130</v>
      </c>
      <c r="E718" s="227" t="s">
        <v>19</v>
      </c>
      <c r="F718" s="228" t="s">
        <v>984</v>
      </c>
      <c r="G718" s="225"/>
      <c r="H718" s="229">
        <v>4.0999999999999996</v>
      </c>
      <c r="I718" s="230"/>
      <c r="J718" s="225"/>
      <c r="K718" s="225"/>
      <c r="L718" s="231"/>
      <c r="M718" s="232"/>
      <c r="N718" s="233"/>
      <c r="O718" s="233"/>
      <c r="P718" s="233"/>
      <c r="Q718" s="233"/>
      <c r="R718" s="233"/>
      <c r="S718" s="233"/>
      <c r="T718" s="234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5" t="s">
        <v>130</v>
      </c>
      <c r="AU718" s="235" t="s">
        <v>83</v>
      </c>
      <c r="AV718" s="13" t="s">
        <v>83</v>
      </c>
      <c r="AW718" s="13" t="s">
        <v>33</v>
      </c>
      <c r="AX718" s="13" t="s">
        <v>72</v>
      </c>
      <c r="AY718" s="235" t="s">
        <v>119</v>
      </c>
    </row>
    <row r="719" s="13" customFormat="1">
      <c r="A719" s="13"/>
      <c r="B719" s="224"/>
      <c r="C719" s="225"/>
      <c r="D719" s="226" t="s">
        <v>130</v>
      </c>
      <c r="E719" s="227" t="s">
        <v>19</v>
      </c>
      <c r="F719" s="228" t="s">
        <v>985</v>
      </c>
      <c r="G719" s="225"/>
      <c r="H719" s="229">
        <v>1.45</v>
      </c>
      <c r="I719" s="230"/>
      <c r="J719" s="225"/>
      <c r="K719" s="225"/>
      <c r="L719" s="231"/>
      <c r="M719" s="232"/>
      <c r="N719" s="233"/>
      <c r="O719" s="233"/>
      <c r="P719" s="233"/>
      <c r="Q719" s="233"/>
      <c r="R719" s="233"/>
      <c r="S719" s="233"/>
      <c r="T719" s="23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5" t="s">
        <v>130</v>
      </c>
      <c r="AU719" s="235" t="s">
        <v>83</v>
      </c>
      <c r="AV719" s="13" t="s">
        <v>83</v>
      </c>
      <c r="AW719" s="13" t="s">
        <v>33</v>
      </c>
      <c r="AX719" s="13" t="s">
        <v>72</v>
      </c>
      <c r="AY719" s="235" t="s">
        <v>119</v>
      </c>
    </row>
    <row r="720" s="13" customFormat="1">
      <c r="A720" s="13"/>
      <c r="B720" s="224"/>
      <c r="C720" s="225"/>
      <c r="D720" s="226" t="s">
        <v>130</v>
      </c>
      <c r="E720" s="227" t="s">
        <v>19</v>
      </c>
      <c r="F720" s="228" t="s">
        <v>986</v>
      </c>
      <c r="G720" s="225"/>
      <c r="H720" s="229">
        <v>0.34999999999999998</v>
      </c>
      <c r="I720" s="230"/>
      <c r="J720" s="225"/>
      <c r="K720" s="225"/>
      <c r="L720" s="231"/>
      <c r="M720" s="232"/>
      <c r="N720" s="233"/>
      <c r="O720" s="233"/>
      <c r="P720" s="233"/>
      <c r="Q720" s="233"/>
      <c r="R720" s="233"/>
      <c r="S720" s="233"/>
      <c r="T720" s="234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5" t="s">
        <v>130</v>
      </c>
      <c r="AU720" s="235" t="s">
        <v>83</v>
      </c>
      <c r="AV720" s="13" t="s">
        <v>83</v>
      </c>
      <c r="AW720" s="13" t="s">
        <v>33</v>
      </c>
      <c r="AX720" s="13" t="s">
        <v>72</v>
      </c>
      <c r="AY720" s="235" t="s">
        <v>119</v>
      </c>
    </row>
    <row r="721" s="15" customFormat="1">
      <c r="A721" s="15"/>
      <c r="B721" s="246"/>
      <c r="C721" s="247"/>
      <c r="D721" s="226" t="s">
        <v>130</v>
      </c>
      <c r="E721" s="248" t="s">
        <v>19</v>
      </c>
      <c r="F721" s="249" t="s">
        <v>193</v>
      </c>
      <c r="G721" s="247"/>
      <c r="H721" s="250">
        <v>5.9000000000000004</v>
      </c>
      <c r="I721" s="251"/>
      <c r="J721" s="247"/>
      <c r="K721" s="247"/>
      <c r="L721" s="252"/>
      <c r="M721" s="253"/>
      <c r="N721" s="254"/>
      <c r="O721" s="254"/>
      <c r="P721" s="254"/>
      <c r="Q721" s="254"/>
      <c r="R721" s="254"/>
      <c r="S721" s="254"/>
      <c r="T721" s="25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56" t="s">
        <v>130</v>
      </c>
      <c r="AU721" s="256" t="s">
        <v>83</v>
      </c>
      <c r="AV721" s="15" t="s">
        <v>126</v>
      </c>
      <c r="AW721" s="15" t="s">
        <v>33</v>
      </c>
      <c r="AX721" s="15" t="s">
        <v>80</v>
      </c>
      <c r="AY721" s="256" t="s">
        <v>119</v>
      </c>
    </row>
    <row r="722" s="2" customFormat="1" ht="24.15" customHeight="1">
      <c r="A722" s="40"/>
      <c r="B722" s="41"/>
      <c r="C722" s="206" t="s">
        <v>987</v>
      </c>
      <c r="D722" s="206" t="s">
        <v>121</v>
      </c>
      <c r="E722" s="207" t="s">
        <v>988</v>
      </c>
      <c r="F722" s="208" t="s">
        <v>989</v>
      </c>
      <c r="G722" s="209" t="s">
        <v>322</v>
      </c>
      <c r="H722" s="210">
        <v>31.899999999999999</v>
      </c>
      <c r="I722" s="211"/>
      <c r="J722" s="212">
        <f>ROUND(I722*H722,2)</f>
        <v>0</v>
      </c>
      <c r="K722" s="208" t="s">
        <v>125</v>
      </c>
      <c r="L722" s="46"/>
      <c r="M722" s="213" t="s">
        <v>19</v>
      </c>
      <c r="N722" s="214" t="s">
        <v>43</v>
      </c>
      <c r="O722" s="86"/>
      <c r="P722" s="215">
        <f>O722*H722</f>
        <v>0</v>
      </c>
      <c r="Q722" s="215">
        <v>0</v>
      </c>
      <c r="R722" s="215">
        <f>Q722*H722</f>
        <v>0</v>
      </c>
      <c r="S722" s="215">
        <v>0</v>
      </c>
      <c r="T722" s="216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17" t="s">
        <v>126</v>
      </c>
      <c r="AT722" s="217" t="s">
        <v>121</v>
      </c>
      <c r="AU722" s="217" t="s">
        <v>83</v>
      </c>
      <c r="AY722" s="19" t="s">
        <v>119</v>
      </c>
      <c r="BE722" s="218">
        <f>IF(N722="základní",J722,0)</f>
        <v>0</v>
      </c>
      <c r="BF722" s="218">
        <f>IF(N722="snížená",J722,0)</f>
        <v>0</v>
      </c>
      <c r="BG722" s="218">
        <f>IF(N722="zákl. přenesená",J722,0)</f>
        <v>0</v>
      </c>
      <c r="BH722" s="218">
        <f>IF(N722="sníž. přenesená",J722,0)</f>
        <v>0</v>
      </c>
      <c r="BI722" s="218">
        <f>IF(N722="nulová",J722,0)</f>
        <v>0</v>
      </c>
      <c r="BJ722" s="19" t="s">
        <v>80</v>
      </c>
      <c r="BK722" s="218">
        <f>ROUND(I722*H722,2)</f>
        <v>0</v>
      </c>
      <c r="BL722" s="19" t="s">
        <v>126</v>
      </c>
      <c r="BM722" s="217" t="s">
        <v>990</v>
      </c>
    </row>
    <row r="723" s="2" customFormat="1">
      <c r="A723" s="40"/>
      <c r="B723" s="41"/>
      <c r="C723" s="42"/>
      <c r="D723" s="219" t="s">
        <v>128</v>
      </c>
      <c r="E723" s="42"/>
      <c r="F723" s="220" t="s">
        <v>991</v>
      </c>
      <c r="G723" s="42"/>
      <c r="H723" s="42"/>
      <c r="I723" s="221"/>
      <c r="J723" s="42"/>
      <c r="K723" s="42"/>
      <c r="L723" s="46"/>
      <c r="M723" s="222"/>
      <c r="N723" s="223"/>
      <c r="O723" s="86"/>
      <c r="P723" s="86"/>
      <c r="Q723" s="86"/>
      <c r="R723" s="86"/>
      <c r="S723" s="86"/>
      <c r="T723" s="87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T723" s="19" t="s">
        <v>128</v>
      </c>
      <c r="AU723" s="19" t="s">
        <v>83</v>
      </c>
    </row>
    <row r="724" s="13" customFormat="1">
      <c r="A724" s="13"/>
      <c r="B724" s="224"/>
      <c r="C724" s="225"/>
      <c r="D724" s="226" t="s">
        <v>130</v>
      </c>
      <c r="E724" s="227" t="s">
        <v>19</v>
      </c>
      <c r="F724" s="228" t="s">
        <v>963</v>
      </c>
      <c r="G724" s="225"/>
      <c r="H724" s="229">
        <v>31.899999999999999</v>
      </c>
      <c r="I724" s="230"/>
      <c r="J724" s="225"/>
      <c r="K724" s="225"/>
      <c r="L724" s="231"/>
      <c r="M724" s="232"/>
      <c r="N724" s="233"/>
      <c r="O724" s="233"/>
      <c r="P724" s="233"/>
      <c r="Q724" s="233"/>
      <c r="R724" s="233"/>
      <c r="S724" s="233"/>
      <c r="T724" s="234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5" t="s">
        <v>130</v>
      </c>
      <c r="AU724" s="235" t="s">
        <v>83</v>
      </c>
      <c r="AV724" s="13" t="s">
        <v>83</v>
      </c>
      <c r="AW724" s="13" t="s">
        <v>33</v>
      </c>
      <c r="AX724" s="13" t="s">
        <v>80</v>
      </c>
      <c r="AY724" s="235" t="s">
        <v>119</v>
      </c>
    </row>
    <row r="725" s="2" customFormat="1" ht="24.15" customHeight="1">
      <c r="A725" s="40"/>
      <c r="B725" s="41"/>
      <c r="C725" s="206" t="s">
        <v>992</v>
      </c>
      <c r="D725" s="206" t="s">
        <v>121</v>
      </c>
      <c r="E725" s="207" t="s">
        <v>993</v>
      </c>
      <c r="F725" s="208" t="s">
        <v>327</v>
      </c>
      <c r="G725" s="209" t="s">
        <v>322</v>
      </c>
      <c r="H725" s="210">
        <v>554.10000000000002</v>
      </c>
      <c r="I725" s="211"/>
      <c r="J725" s="212">
        <f>ROUND(I725*H725,2)</f>
        <v>0</v>
      </c>
      <c r="K725" s="208" t="s">
        <v>125</v>
      </c>
      <c r="L725" s="46"/>
      <c r="M725" s="213" t="s">
        <v>19</v>
      </c>
      <c r="N725" s="214" t="s">
        <v>43</v>
      </c>
      <c r="O725" s="86"/>
      <c r="P725" s="215">
        <f>O725*H725</f>
        <v>0</v>
      </c>
      <c r="Q725" s="215">
        <v>0</v>
      </c>
      <c r="R725" s="215">
        <f>Q725*H725</f>
        <v>0</v>
      </c>
      <c r="S725" s="215">
        <v>0</v>
      </c>
      <c r="T725" s="216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17" t="s">
        <v>126</v>
      </c>
      <c r="AT725" s="217" t="s">
        <v>121</v>
      </c>
      <c r="AU725" s="217" t="s">
        <v>83</v>
      </c>
      <c r="AY725" s="19" t="s">
        <v>119</v>
      </c>
      <c r="BE725" s="218">
        <f>IF(N725="základní",J725,0)</f>
        <v>0</v>
      </c>
      <c r="BF725" s="218">
        <f>IF(N725="snížená",J725,0)</f>
        <v>0</v>
      </c>
      <c r="BG725" s="218">
        <f>IF(N725="zákl. přenesená",J725,0)</f>
        <v>0</v>
      </c>
      <c r="BH725" s="218">
        <f>IF(N725="sníž. přenesená",J725,0)</f>
        <v>0</v>
      </c>
      <c r="BI725" s="218">
        <f>IF(N725="nulová",J725,0)</f>
        <v>0</v>
      </c>
      <c r="BJ725" s="19" t="s">
        <v>80</v>
      </c>
      <c r="BK725" s="218">
        <f>ROUND(I725*H725,2)</f>
        <v>0</v>
      </c>
      <c r="BL725" s="19" t="s">
        <v>126</v>
      </c>
      <c r="BM725" s="217" t="s">
        <v>994</v>
      </c>
    </row>
    <row r="726" s="2" customFormat="1">
      <c r="A726" s="40"/>
      <c r="B726" s="41"/>
      <c r="C726" s="42"/>
      <c r="D726" s="219" t="s">
        <v>128</v>
      </c>
      <c r="E726" s="42"/>
      <c r="F726" s="220" t="s">
        <v>995</v>
      </c>
      <c r="G726" s="42"/>
      <c r="H726" s="42"/>
      <c r="I726" s="221"/>
      <c r="J726" s="42"/>
      <c r="K726" s="42"/>
      <c r="L726" s="46"/>
      <c r="M726" s="222"/>
      <c r="N726" s="223"/>
      <c r="O726" s="86"/>
      <c r="P726" s="86"/>
      <c r="Q726" s="86"/>
      <c r="R726" s="86"/>
      <c r="S726" s="86"/>
      <c r="T726" s="87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T726" s="19" t="s">
        <v>128</v>
      </c>
      <c r="AU726" s="19" t="s">
        <v>83</v>
      </c>
    </row>
    <row r="727" s="13" customFormat="1">
      <c r="A727" s="13"/>
      <c r="B727" s="224"/>
      <c r="C727" s="225"/>
      <c r="D727" s="226" t="s">
        <v>130</v>
      </c>
      <c r="E727" s="227" t="s">
        <v>19</v>
      </c>
      <c r="F727" s="228" t="s">
        <v>948</v>
      </c>
      <c r="G727" s="225"/>
      <c r="H727" s="229">
        <v>486.60000000000002</v>
      </c>
      <c r="I727" s="230"/>
      <c r="J727" s="225"/>
      <c r="K727" s="225"/>
      <c r="L727" s="231"/>
      <c r="M727" s="232"/>
      <c r="N727" s="233"/>
      <c r="O727" s="233"/>
      <c r="P727" s="233"/>
      <c r="Q727" s="233"/>
      <c r="R727" s="233"/>
      <c r="S727" s="233"/>
      <c r="T727" s="23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5" t="s">
        <v>130</v>
      </c>
      <c r="AU727" s="235" t="s">
        <v>83</v>
      </c>
      <c r="AV727" s="13" t="s">
        <v>83</v>
      </c>
      <c r="AW727" s="13" t="s">
        <v>33</v>
      </c>
      <c r="AX727" s="13" t="s">
        <v>72</v>
      </c>
      <c r="AY727" s="235" t="s">
        <v>119</v>
      </c>
    </row>
    <row r="728" s="13" customFormat="1">
      <c r="A728" s="13"/>
      <c r="B728" s="224"/>
      <c r="C728" s="225"/>
      <c r="D728" s="226" t="s">
        <v>130</v>
      </c>
      <c r="E728" s="227" t="s">
        <v>19</v>
      </c>
      <c r="F728" s="228" t="s">
        <v>949</v>
      </c>
      <c r="G728" s="225"/>
      <c r="H728" s="229">
        <v>67.5</v>
      </c>
      <c r="I728" s="230"/>
      <c r="J728" s="225"/>
      <c r="K728" s="225"/>
      <c r="L728" s="231"/>
      <c r="M728" s="232"/>
      <c r="N728" s="233"/>
      <c r="O728" s="233"/>
      <c r="P728" s="233"/>
      <c r="Q728" s="233"/>
      <c r="R728" s="233"/>
      <c r="S728" s="233"/>
      <c r="T728" s="23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5" t="s">
        <v>130</v>
      </c>
      <c r="AU728" s="235" t="s">
        <v>83</v>
      </c>
      <c r="AV728" s="13" t="s">
        <v>83</v>
      </c>
      <c r="AW728" s="13" t="s">
        <v>33</v>
      </c>
      <c r="AX728" s="13" t="s">
        <v>72</v>
      </c>
      <c r="AY728" s="235" t="s">
        <v>119</v>
      </c>
    </row>
    <row r="729" s="15" customFormat="1">
      <c r="A729" s="15"/>
      <c r="B729" s="246"/>
      <c r="C729" s="247"/>
      <c r="D729" s="226" t="s">
        <v>130</v>
      </c>
      <c r="E729" s="248" t="s">
        <v>19</v>
      </c>
      <c r="F729" s="249" t="s">
        <v>193</v>
      </c>
      <c r="G729" s="247"/>
      <c r="H729" s="250">
        <v>554.10000000000002</v>
      </c>
      <c r="I729" s="251"/>
      <c r="J729" s="247"/>
      <c r="K729" s="247"/>
      <c r="L729" s="252"/>
      <c r="M729" s="253"/>
      <c r="N729" s="254"/>
      <c r="O729" s="254"/>
      <c r="P729" s="254"/>
      <c r="Q729" s="254"/>
      <c r="R729" s="254"/>
      <c r="S729" s="254"/>
      <c r="T729" s="25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56" t="s">
        <v>130</v>
      </c>
      <c r="AU729" s="256" t="s">
        <v>83</v>
      </c>
      <c r="AV729" s="15" t="s">
        <v>126</v>
      </c>
      <c r="AW729" s="15" t="s">
        <v>33</v>
      </c>
      <c r="AX729" s="15" t="s">
        <v>80</v>
      </c>
      <c r="AY729" s="256" t="s">
        <v>119</v>
      </c>
    </row>
    <row r="730" s="2" customFormat="1" ht="24.15" customHeight="1">
      <c r="A730" s="40"/>
      <c r="B730" s="41"/>
      <c r="C730" s="206" t="s">
        <v>996</v>
      </c>
      <c r="D730" s="206" t="s">
        <v>121</v>
      </c>
      <c r="E730" s="207" t="s">
        <v>997</v>
      </c>
      <c r="F730" s="208" t="s">
        <v>998</v>
      </c>
      <c r="G730" s="209" t="s">
        <v>322</v>
      </c>
      <c r="H730" s="210">
        <v>36.799999999999997</v>
      </c>
      <c r="I730" s="211"/>
      <c r="J730" s="212">
        <f>ROUND(I730*H730,2)</f>
        <v>0</v>
      </c>
      <c r="K730" s="208" t="s">
        <v>125</v>
      </c>
      <c r="L730" s="46"/>
      <c r="M730" s="213" t="s">
        <v>19</v>
      </c>
      <c r="N730" s="214" t="s">
        <v>43</v>
      </c>
      <c r="O730" s="86"/>
      <c r="P730" s="215">
        <f>O730*H730</f>
        <v>0</v>
      </c>
      <c r="Q730" s="215">
        <v>0</v>
      </c>
      <c r="R730" s="215">
        <f>Q730*H730</f>
        <v>0</v>
      </c>
      <c r="S730" s="215">
        <v>0</v>
      </c>
      <c r="T730" s="216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17" t="s">
        <v>126</v>
      </c>
      <c r="AT730" s="217" t="s">
        <v>121</v>
      </c>
      <c r="AU730" s="217" t="s">
        <v>83</v>
      </c>
      <c r="AY730" s="19" t="s">
        <v>119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19" t="s">
        <v>80</v>
      </c>
      <c r="BK730" s="218">
        <f>ROUND(I730*H730,2)</f>
        <v>0</v>
      </c>
      <c r="BL730" s="19" t="s">
        <v>126</v>
      </c>
      <c r="BM730" s="217" t="s">
        <v>999</v>
      </c>
    </row>
    <row r="731" s="2" customFormat="1">
      <c r="A731" s="40"/>
      <c r="B731" s="41"/>
      <c r="C731" s="42"/>
      <c r="D731" s="219" t="s">
        <v>128</v>
      </c>
      <c r="E731" s="42"/>
      <c r="F731" s="220" t="s">
        <v>1000</v>
      </c>
      <c r="G731" s="42"/>
      <c r="H731" s="42"/>
      <c r="I731" s="221"/>
      <c r="J731" s="42"/>
      <c r="K731" s="42"/>
      <c r="L731" s="46"/>
      <c r="M731" s="222"/>
      <c r="N731" s="223"/>
      <c r="O731" s="86"/>
      <c r="P731" s="86"/>
      <c r="Q731" s="86"/>
      <c r="R731" s="86"/>
      <c r="S731" s="86"/>
      <c r="T731" s="87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128</v>
      </c>
      <c r="AU731" s="19" t="s">
        <v>83</v>
      </c>
    </row>
    <row r="732" s="13" customFormat="1">
      <c r="A732" s="13"/>
      <c r="B732" s="224"/>
      <c r="C732" s="225"/>
      <c r="D732" s="226" t="s">
        <v>130</v>
      </c>
      <c r="E732" s="227" t="s">
        <v>19</v>
      </c>
      <c r="F732" s="228" t="s">
        <v>962</v>
      </c>
      <c r="G732" s="225"/>
      <c r="H732" s="229">
        <v>36.799999999999997</v>
      </c>
      <c r="I732" s="230"/>
      <c r="J732" s="225"/>
      <c r="K732" s="225"/>
      <c r="L732" s="231"/>
      <c r="M732" s="232"/>
      <c r="N732" s="233"/>
      <c r="O732" s="233"/>
      <c r="P732" s="233"/>
      <c r="Q732" s="233"/>
      <c r="R732" s="233"/>
      <c r="S732" s="233"/>
      <c r="T732" s="234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5" t="s">
        <v>130</v>
      </c>
      <c r="AU732" s="235" t="s">
        <v>83</v>
      </c>
      <c r="AV732" s="13" t="s">
        <v>83</v>
      </c>
      <c r="AW732" s="13" t="s">
        <v>33</v>
      </c>
      <c r="AX732" s="13" t="s">
        <v>80</v>
      </c>
      <c r="AY732" s="235" t="s">
        <v>119</v>
      </c>
    </row>
    <row r="733" s="12" customFormat="1" ht="22.8" customHeight="1">
      <c r="A733" s="12"/>
      <c r="B733" s="190"/>
      <c r="C733" s="191"/>
      <c r="D733" s="192" t="s">
        <v>71</v>
      </c>
      <c r="E733" s="204" t="s">
        <v>1001</v>
      </c>
      <c r="F733" s="204" t="s">
        <v>1002</v>
      </c>
      <c r="G733" s="191"/>
      <c r="H733" s="191"/>
      <c r="I733" s="194"/>
      <c r="J733" s="205">
        <f>BK733</f>
        <v>0</v>
      </c>
      <c r="K733" s="191"/>
      <c r="L733" s="196"/>
      <c r="M733" s="197"/>
      <c r="N733" s="198"/>
      <c r="O733" s="198"/>
      <c r="P733" s="199">
        <f>SUM(P734:P735)</f>
        <v>0</v>
      </c>
      <c r="Q733" s="198"/>
      <c r="R733" s="199">
        <f>SUM(R734:R735)</f>
        <v>0</v>
      </c>
      <c r="S733" s="198"/>
      <c r="T733" s="200">
        <f>SUM(T734:T735)</f>
        <v>0</v>
      </c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R733" s="201" t="s">
        <v>80</v>
      </c>
      <c r="AT733" s="202" t="s">
        <v>71</v>
      </c>
      <c r="AU733" s="202" t="s">
        <v>80</v>
      </c>
      <c r="AY733" s="201" t="s">
        <v>119</v>
      </c>
      <c r="BK733" s="203">
        <f>SUM(BK734:BK735)</f>
        <v>0</v>
      </c>
    </row>
    <row r="734" s="2" customFormat="1" ht="24.15" customHeight="1">
      <c r="A734" s="40"/>
      <c r="B734" s="41"/>
      <c r="C734" s="206" t="s">
        <v>1003</v>
      </c>
      <c r="D734" s="206" t="s">
        <v>121</v>
      </c>
      <c r="E734" s="207" t="s">
        <v>1004</v>
      </c>
      <c r="F734" s="208" t="s">
        <v>1005</v>
      </c>
      <c r="G734" s="209" t="s">
        <v>322</v>
      </c>
      <c r="H734" s="210">
        <v>3134.8589999999999</v>
      </c>
      <c r="I734" s="211"/>
      <c r="J734" s="212">
        <f>ROUND(I734*H734,2)</f>
        <v>0</v>
      </c>
      <c r="K734" s="208" t="s">
        <v>125</v>
      </c>
      <c r="L734" s="46"/>
      <c r="M734" s="213" t="s">
        <v>19</v>
      </c>
      <c r="N734" s="214" t="s">
        <v>43</v>
      </c>
      <c r="O734" s="86"/>
      <c r="P734" s="215">
        <f>O734*H734</f>
        <v>0</v>
      </c>
      <c r="Q734" s="215">
        <v>0</v>
      </c>
      <c r="R734" s="215">
        <f>Q734*H734</f>
        <v>0</v>
      </c>
      <c r="S734" s="215">
        <v>0</v>
      </c>
      <c r="T734" s="216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7" t="s">
        <v>126</v>
      </c>
      <c r="AT734" s="217" t="s">
        <v>121</v>
      </c>
      <c r="AU734" s="217" t="s">
        <v>83</v>
      </c>
      <c r="AY734" s="19" t="s">
        <v>119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19" t="s">
        <v>80</v>
      </c>
      <c r="BK734" s="218">
        <f>ROUND(I734*H734,2)</f>
        <v>0</v>
      </c>
      <c r="BL734" s="19" t="s">
        <v>126</v>
      </c>
      <c r="BM734" s="217" t="s">
        <v>1006</v>
      </c>
    </row>
    <row r="735" s="2" customFormat="1">
      <c r="A735" s="40"/>
      <c r="B735" s="41"/>
      <c r="C735" s="42"/>
      <c r="D735" s="219" t="s">
        <v>128</v>
      </c>
      <c r="E735" s="42"/>
      <c r="F735" s="220" t="s">
        <v>1007</v>
      </c>
      <c r="G735" s="42"/>
      <c r="H735" s="42"/>
      <c r="I735" s="221"/>
      <c r="J735" s="42"/>
      <c r="K735" s="42"/>
      <c r="L735" s="46"/>
      <c r="M735" s="267"/>
      <c r="N735" s="268"/>
      <c r="O735" s="269"/>
      <c r="P735" s="269"/>
      <c r="Q735" s="269"/>
      <c r="R735" s="269"/>
      <c r="S735" s="269"/>
      <c r="T735" s="270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128</v>
      </c>
      <c r="AU735" s="19" t="s">
        <v>83</v>
      </c>
    </row>
    <row r="736" s="2" customFormat="1" ht="6.96" customHeight="1">
      <c r="A736" s="40"/>
      <c r="B736" s="61"/>
      <c r="C736" s="62"/>
      <c r="D736" s="62"/>
      <c r="E736" s="62"/>
      <c r="F736" s="62"/>
      <c r="G736" s="62"/>
      <c r="H736" s="62"/>
      <c r="I736" s="62"/>
      <c r="J736" s="62"/>
      <c r="K736" s="62"/>
      <c r="L736" s="46"/>
      <c r="M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</row>
  </sheetData>
  <sheetProtection sheet="1" autoFilter="0" formatColumns="0" formatRows="0" objects="1" scenarios="1" spinCount="100000" saltValue="+Jf9qjNk8S0qyHSVZKS5U3XIuqrKSDrr4li/SG/RU95nD4WhL+hhJuMV2OOB/7H/Oh3RgO3IE2ZVcEaYwKDzQQ==" hashValue="Gpw//yBWnRlhWKIfh3Fr3Ifr9eS2TMT4XRXe1Hir3MQz8sT/5wBgVWCXB9k57QSQS848dONkWO6dxZH62kiwsA==" algorithmName="SHA-512" password="CC35"/>
  <autoFilter ref="C87:K73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13106144"/>
    <hyperlink ref="F95" r:id="rId2" display="https://podminky.urs.cz/item/CS_URS_2024_01/113107166"/>
    <hyperlink ref="F98" r:id="rId3" display="https://podminky.urs.cz/item/CS_URS_2024_01/113107182"/>
    <hyperlink ref="F101" r:id="rId4" display="https://podminky.urs.cz/item/CS_URS_2024_01/113107222"/>
    <hyperlink ref="F104" r:id="rId5" display="https://podminky.urs.cz/item/CS_URS_2024_01/113107322"/>
    <hyperlink ref="F107" r:id="rId6" display="https://podminky.urs.cz/item/CS_URS_2024_01/113107326"/>
    <hyperlink ref="F110" r:id="rId7" display="https://podminky.urs.cz/item/CS_URS_2024_01/113107331"/>
    <hyperlink ref="F113" r:id="rId8" display="https://podminky.urs.cz/item/CS_URS_2024_01/113107341"/>
    <hyperlink ref="F116" r:id="rId9" display="https://podminky.urs.cz/item/CS_URS_2024_01/113107342"/>
    <hyperlink ref="F119" r:id="rId10" display="https://podminky.urs.cz/item/CS_URS_2024_01/113201112"/>
    <hyperlink ref="F122" r:id="rId11" display="https://podminky.urs.cz/item/CS_URS_2024_01/113203111"/>
    <hyperlink ref="F128" r:id="rId12" display="https://podminky.urs.cz/item/CS_URS_2024_01/121151104"/>
    <hyperlink ref="F131" r:id="rId13" display="https://podminky.urs.cz/item/CS_URS_2024_01/122452204"/>
    <hyperlink ref="F134" r:id="rId14" display="https://podminky.urs.cz/item/CS_URS_2024_01/122452206"/>
    <hyperlink ref="F158" r:id="rId15" display="https://podminky.urs.cz/item/CS_URS_2024_01/131351100"/>
    <hyperlink ref="F163" r:id="rId16" display="https://podminky.urs.cz/item/CS_URS_2024_01/132351103"/>
    <hyperlink ref="F166" r:id="rId17" display="https://podminky.urs.cz/item/CS_URS_2024_01/162351103"/>
    <hyperlink ref="F170" r:id="rId18" display="https://podminky.urs.cz/item/CS_URS_2024_01/162351123"/>
    <hyperlink ref="F176" r:id="rId19" display="https://podminky.urs.cz/item/CS_URS_2024_01/162651112"/>
    <hyperlink ref="F182" r:id="rId20" display="https://podminky.urs.cz/item/CS_URS_2024_01/162751137"/>
    <hyperlink ref="F189" r:id="rId21" display="https://podminky.urs.cz/item/CS_URS_2024_01/162751139"/>
    <hyperlink ref="F193" r:id="rId22" display="https://podminky.urs.cz/item/CS_URS_2024_01/167151101"/>
    <hyperlink ref="F197" r:id="rId23" display="https://podminky.urs.cz/item/CS_URS_2024_01/167151102"/>
    <hyperlink ref="F203" r:id="rId24" display="https://podminky.urs.cz/item/CS_URS_2024_01/167151112"/>
    <hyperlink ref="F208" r:id="rId25" display="https://podminky.urs.cz/item/CS_URS_2024_01/171151101"/>
    <hyperlink ref="F211" r:id="rId26" display="https://podminky.urs.cz/item/CS_URS_2024_01/171152111"/>
    <hyperlink ref="F238" r:id="rId27" display="https://podminky.urs.cz/item/CS_URS_2024_01/171201231"/>
    <hyperlink ref="F241" r:id="rId28" display="https://podminky.urs.cz/item/CS_URS_2024_01/171251101"/>
    <hyperlink ref="F245" r:id="rId29" display="https://podminky.urs.cz/item/CS_URS_2024_01/171251201"/>
    <hyperlink ref="F252" r:id="rId30" display="https://podminky.urs.cz/item/CS_URS_2024_01/174151101"/>
    <hyperlink ref="F257" r:id="rId31" display="https://podminky.urs.cz/item/CS_URS_2024_01/181152302"/>
    <hyperlink ref="F288" r:id="rId32" display="https://podminky.urs.cz/item/CS_URS_2024_01/181351003"/>
    <hyperlink ref="F291" r:id="rId33" display="https://podminky.urs.cz/item/CS_URS_2024_01/181411131"/>
    <hyperlink ref="F296" r:id="rId34" display="https://podminky.urs.cz/item/CS_URS_2024_01/181411132"/>
    <hyperlink ref="F301" r:id="rId35" display="https://podminky.urs.cz/item/CS_URS_2024_01/182151112"/>
    <hyperlink ref="F304" r:id="rId36" display="https://podminky.urs.cz/item/CS_URS_2024_01/182251101"/>
    <hyperlink ref="F307" r:id="rId37" display="https://podminky.urs.cz/item/CS_URS_2024_01/182351023"/>
    <hyperlink ref="F311" r:id="rId38" display="https://podminky.urs.cz/item/CS_URS_2024_01/211531111"/>
    <hyperlink ref="F314" r:id="rId39" display="https://podminky.urs.cz/item/CS_URS_2024_01/212532111"/>
    <hyperlink ref="F317" r:id="rId40" display="https://podminky.urs.cz/item/CS_URS_2024_01/212755214"/>
    <hyperlink ref="F321" r:id="rId41" display="https://podminky.urs.cz/item/CS_URS_2024_01/451317777"/>
    <hyperlink ref="F324" r:id="rId42" display="https://podminky.urs.cz/item/CS_URS_2024_01/451319777"/>
    <hyperlink ref="F328" r:id="rId43" display="https://podminky.urs.cz/item/CS_URS_2024_01/452112112"/>
    <hyperlink ref="F336" r:id="rId44" display="https://podminky.urs.cz/item/CS_URS_2024_01/564851011"/>
    <hyperlink ref="F352" r:id="rId45" display="https://podminky.urs.cz/item/CS_URS_2024_01/564851111"/>
    <hyperlink ref="F356" r:id="rId46" display="https://podminky.urs.cz/item/CS_URS_2024_01/564861011"/>
    <hyperlink ref="F364" r:id="rId47" display="https://podminky.urs.cz/item/CS_URS_2024_01/564871011"/>
    <hyperlink ref="F379" r:id="rId48" display="https://podminky.urs.cz/item/CS_URS_2024_01/564910411"/>
    <hyperlink ref="F382" r:id="rId49" display="https://podminky.urs.cz/item/CS_URS_2024_01/564920411"/>
    <hyperlink ref="F385" r:id="rId50" display="https://podminky.urs.cz/item/CS_URS_2024_01/565135101"/>
    <hyperlink ref="F388" r:id="rId51" display="https://podminky.urs.cz/item/CS_URS_2024_01/565135121"/>
    <hyperlink ref="F396" r:id="rId52" display="https://podminky.urs.cz/item/CS_URS_2024_01/565155101"/>
    <hyperlink ref="F402" r:id="rId53" display="https://podminky.urs.cz/item/CS_URS_2024_01/577133111"/>
    <hyperlink ref="F405" r:id="rId54" display="https://podminky.urs.cz/item/CS_URS_2024_01/577134111"/>
    <hyperlink ref="F408" r:id="rId55" display="https://podminky.urs.cz/item/CS_URS_2024_01/577134121"/>
    <hyperlink ref="F416" r:id="rId56" display="https://podminky.urs.cz/item/CS_URS_2024_01/577143111"/>
    <hyperlink ref="F419" r:id="rId57" display="https://podminky.urs.cz/item/CS_URS_2024_01/577144111"/>
    <hyperlink ref="F425" r:id="rId58" display="https://podminky.urs.cz/item/CS_URS_2024_01/596211110"/>
    <hyperlink ref="F430" r:id="rId59" display="https://podminky.urs.cz/item/CS_URS_2024_01/596211210"/>
    <hyperlink ref="F439" r:id="rId60" display="https://podminky.urs.cz/item/CS_URS_2024_01/596412210"/>
    <hyperlink ref="F462" r:id="rId61" display="https://podminky.urs.cz/item/CS_URS_2024_01/596841120"/>
    <hyperlink ref="F468" r:id="rId62" display="https://podminky.urs.cz/item/CS_URS_2024_01/895941301"/>
    <hyperlink ref="F475" r:id="rId63" display="https://podminky.urs.cz/item/CS_URS_2024_01/895941313"/>
    <hyperlink ref="F482" r:id="rId64" display="https://podminky.urs.cz/item/CS_URS_2024_01/895941323"/>
    <hyperlink ref="F489" r:id="rId65" display="https://podminky.urs.cz/item/CS_URS_2024_01/899132121"/>
    <hyperlink ref="F493" r:id="rId66" display="https://podminky.urs.cz/item/CS_URS_2024_01/899132212"/>
    <hyperlink ref="F497" r:id="rId67" display="https://podminky.urs.cz/item/CS_URS_2024_01/899204112"/>
    <hyperlink ref="F506" r:id="rId68" display="https://podminky.urs.cz/item/CS_URS_2024_01/913121111"/>
    <hyperlink ref="F514" r:id="rId69" display="https://podminky.urs.cz/item/CS_URS_2024_01/913121211"/>
    <hyperlink ref="F518" r:id="rId70" display="https://podminky.urs.cz/item/CS_URS_2024_01/913221113"/>
    <hyperlink ref="F522" r:id="rId71" display="https://podminky.urs.cz/item/CS_URS_2024_01/913221213"/>
    <hyperlink ref="F526" r:id="rId72" display="https://podminky.urs.cz/item/CS_URS_2024_01/913321111"/>
    <hyperlink ref="F531" r:id="rId73" display="https://podminky.urs.cz/item/CS_URS_2024_01/913321211"/>
    <hyperlink ref="F535" r:id="rId74" display="https://podminky.urs.cz/item/CS_URS_2024_01/914111111"/>
    <hyperlink ref="F550" r:id="rId75" display="https://podminky.urs.cz/item/CS_URS_2024_01/914511112"/>
    <hyperlink ref="F561" r:id="rId76" display="https://podminky.urs.cz/item/CS_URS_2024_01/915231112"/>
    <hyperlink ref="F565" r:id="rId77" display="https://podminky.urs.cz/item/CS_URS_2024_01/915621111"/>
    <hyperlink ref="F567" r:id="rId78" display="https://podminky.urs.cz/item/CS_URS_2024_01/916111123"/>
    <hyperlink ref="F573" r:id="rId79" display="https://podminky.urs.cz/item/CS_URS_2024_01/916131113"/>
    <hyperlink ref="F578" r:id="rId80" display="https://podminky.urs.cz/item/CS_URS_2024_01/916131213"/>
    <hyperlink ref="F600" r:id="rId81" display="https://podminky.urs.cz/item/CS_URS_2024_01/916131213"/>
    <hyperlink ref="F605" r:id="rId82" display="https://podminky.urs.cz/item/CS_URS_2024_01/916132113"/>
    <hyperlink ref="F616" r:id="rId83" display="https://podminky.urs.cz/item/CS_URS_2024_01/916331112"/>
    <hyperlink ref="F637" r:id="rId84" display="https://podminky.urs.cz/item/CS_URS_2024_01/916991121"/>
    <hyperlink ref="F641" r:id="rId85" display="https://podminky.urs.cz/item/CS_URS_2024_01/919731122"/>
    <hyperlink ref="F646" r:id="rId86" display="https://podminky.urs.cz/item/CS_URS_2024_01/919732211"/>
    <hyperlink ref="F651" r:id="rId87" display="https://podminky.urs.cz/item/CS_URS_2024_01/919735112"/>
    <hyperlink ref="F656" r:id="rId88" display="https://podminky.urs.cz/item/CS_URS_2024_01/935932321"/>
    <hyperlink ref="F659" r:id="rId89" display="https://podminky.urs.cz/item/CS_URS_2024_01/935932627"/>
    <hyperlink ref="F662" r:id="rId90" display="https://podminky.urs.cz/item/CS_URS_2024_01/935932633"/>
    <hyperlink ref="F665" r:id="rId91" display="https://podminky.urs.cz/item/CS_URS_2024_01/938908411"/>
    <hyperlink ref="F669" r:id="rId92" display="https://podminky.urs.cz/item/CS_URS_2024_01/938909311"/>
    <hyperlink ref="F673" r:id="rId93" display="https://podminky.urs.cz/item/CS_URS_2024_01/979024443"/>
    <hyperlink ref="F676" r:id="rId94" display="https://podminky.urs.cz/item/CS_URS_2024_01/979054451"/>
    <hyperlink ref="F679" r:id="rId95" display="https://podminky.urs.cz/item/CS_URS_2024_01/979071112"/>
    <hyperlink ref="F683" r:id="rId96" display="https://podminky.urs.cz/item/CS_URS_2024_01/979071122"/>
    <hyperlink ref="F688" r:id="rId97" display="https://podminky.urs.cz/item/CS_URS_2024_01/997221551"/>
    <hyperlink ref="F693" r:id="rId98" display="https://podminky.urs.cz/item/CS_URS_2024_01/997221559"/>
    <hyperlink ref="F699" r:id="rId99" display="https://podminky.urs.cz/item/CS_URS_2024_01/997221561"/>
    <hyperlink ref="F704" r:id="rId100" display="https://podminky.urs.cz/item/CS_URS_2024_01/997221569"/>
    <hyperlink ref="F710" r:id="rId101" display="https://podminky.urs.cz/item/CS_URS_2024_01/997221571"/>
    <hyperlink ref="F716" r:id="rId102" display="https://podminky.urs.cz/item/CS_URS_2024_01/997221579"/>
    <hyperlink ref="F723" r:id="rId103" display="https://podminky.urs.cz/item/CS_URS_2024_01/997221861"/>
    <hyperlink ref="F726" r:id="rId104" display="https://podminky.urs.cz/item/CS_URS_2024_01/997221873"/>
    <hyperlink ref="F731" r:id="rId105" display="https://podminky.urs.cz/item/CS_URS_2024_01/997221875"/>
    <hyperlink ref="F735" r:id="rId106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SUKOVY ULICE V DOMAŽLICÍCH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ROUND((SUM(BE84:BE130)),  2)</f>
        <v>0</v>
      </c>
      <c r="G33" s="40"/>
      <c r="H33" s="40"/>
      <c r="I33" s="150">
        <v>0.20999999999999999</v>
      </c>
      <c r="J33" s="149">
        <f>ROUND(((SUM(BE84:BE130))*I33),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ROUND((SUM(BF84:BF130)),  2)</f>
        <v>0</v>
      </c>
      <c r="G34" s="40"/>
      <c r="H34" s="40"/>
      <c r="I34" s="150">
        <v>0.12</v>
      </c>
      <c r="J34" s="149">
        <f>ROUND(((SUM(BF84:BF130))*I34),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ROUND((SUM(BG84:BG130)),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ROUND((SUM(BH84:BH130)),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ROUND((SUM(BI84:BI130)),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SUKOVY ULICE V DOMAŽLICÍCH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901 -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Domažlice</v>
      </c>
      <c r="G52" s="42"/>
      <c r="H52" s="42"/>
      <c r="I52" s="34" t="s">
        <v>23</v>
      </c>
      <c r="J52" s="74" t="str">
        <f>IF(J12="","",J12)</f>
        <v>23. 4. 2024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Domažlice</v>
      </c>
      <c r="G54" s="42"/>
      <c r="H54" s="42"/>
      <c r="I54" s="34" t="s">
        <v>31</v>
      </c>
      <c r="J54" s="38" t="str">
        <f>E21</f>
        <v>Ing. Jaroslav Rojt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Jan Leinhäupel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1009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1010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1011</v>
      </c>
      <c r="E62" s="176"/>
      <c r="F62" s="176"/>
      <c r="G62" s="176"/>
      <c r="H62" s="176"/>
      <c r="I62" s="176"/>
      <c r="J62" s="177">
        <f>J104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1012</v>
      </c>
      <c r="E63" s="176"/>
      <c r="F63" s="176"/>
      <c r="G63" s="176"/>
      <c r="H63" s="176"/>
      <c r="I63" s="176"/>
      <c r="J63" s="177">
        <f>J116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1013</v>
      </c>
      <c r="E64" s="176"/>
      <c r="F64" s="176"/>
      <c r="G64" s="176"/>
      <c r="H64" s="176"/>
      <c r="I64" s="176"/>
      <c r="J64" s="177">
        <f>J123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104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REKONSTRUKCE SUKOVY ULICE V DOMAŽLICÍCH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89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901 - VEDLEJŠÍ ROZPOČTOVÉ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Domažlice</v>
      </c>
      <c r="G78" s="42"/>
      <c r="H78" s="42"/>
      <c r="I78" s="34" t="s">
        <v>23</v>
      </c>
      <c r="J78" s="74" t="str">
        <f>IF(J12="","",J12)</f>
        <v>23. 4. 2024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Město Domažlice</v>
      </c>
      <c r="G80" s="42"/>
      <c r="H80" s="42"/>
      <c r="I80" s="34" t="s">
        <v>31</v>
      </c>
      <c r="J80" s="38" t="str">
        <f>E21</f>
        <v>Ing. Jaroslav Rojt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Jan Leinhäupel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105</v>
      </c>
      <c r="D83" s="182" t="s">
        <v>57</v>
      </c>
      <c r="E83" s="182" t="s">
        <v>53</v>
      </c>
      <c r="F83" s="182" t="s">
        <v>54</v>
      </c>
      <c r="G83" s="182" t="s">
        <v>106</v>
      </c>
      <c r="H83" s="182" t="s">
        <v>107</v>
      </c>
      <c r="I83" s="182" t="s">
        <v>108</v>
      </c>
      <c r="J83" s="182" t="s">
        <v>93</v>
      </c>
      <c r="K83" s="183" t="s">
        <v>109</v>
      </c>
      <c r="L83" s="184"/>
      <c r="M83" s="94" t="s">
        <v>19</v>
      </c>
      <c r="N83" s="95" t="s">
        <v>42</v>
      </c>
      <c r="O83" s="95" t="s">
        <v>110</v>
      </c>
      <c r="P83" s="95" t="s">
        <v>111</v>
      </c>
      <c r="Q83" s="95" t="s">
        <v>112</v>
      </c>
      <c r="R83" s="95" t="s">
        <v>113</v>
      </c>
      <c r="S83" s="95" t="s">
        <v>114</v>
      </c>
      <c r="T83" s="96" t="s">
        <v>115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116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94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1014</v>
      </c>
      <c r="F85" s="193" t="s">
        <v>1015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P86+P104+P116+P123</f>
        <v>0</v>
      </c>
      <c r="Q85" s="198"/>
      <c r="R85" s="199">
        <f>R86+R104+R116+R123</f>
        <v>0</v>
      </c>
      <c r="S85" s="198"/>
      <c r="T85" s="200">
        <f>T86+T104+T116+T123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148</v>
      </c>
      <c r="AT85" s="202" t="s">
        <v>71</v>
      </c>
      <c r="AU85" s="202" t="s">
        <v>72</v>
      </c>
      <c r="AY85" s="201" t="s">
        <v>119</v>
      </c>
      <c r="BK85" s="203">
        <f>BK86+BK104+BK116+BK123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1016</v>
      </c>
      <c r="F86" s="204" t="s">
        <v>1017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SUM(P87:P103)</f>
        <v>0</v>
      </c>
      <c r="Q86" s="198"/>
      <c r="R86" s="199">
        <f>SUM(R87:R103)</f>
        <v>0</v>
      </c>
      <c r="S86" s="198"/>
      <c r="T86" s="200">
        <f>SUM(T87:T103)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148</v>
      </c>
      <c r="AT86" s="202" t="s">
        <v>71</v>
      </c>
      <c r="AU86" s="202" t="s">
        <v>80</v>
      </c>
      <c r="AY86" s="201" t="s">
        <v>119</v>
      </c>
      <c r="BK86" s="203">
        <f>SUM(BK87:BK103)</f>
        <v>0</v>
      </c>
    </row>
    <row r="87" s="2" customFormat="1" ht="24.15" customHeight="1">
      <c r="A87" s="40"/>
      <c r="B87" s="41"/>
      <c r="C87" s="206" t="s">
        <v>80</v>
      </c>
      <c r="D87" s="206" t="s">
        <v>121</v>
      </c>
      <c r="E87" s="207" t="s">
        <v>1018</v>
      </c>
      <c r="F87" s="208" t="s">
        <v>1019</v>
      </c>
      <c r="G87" s="209" t="s">
        <v>1020</v>
      </c>
      <c r="H87" s="210">
        <v>1</v>
      </c>
      <c r="I87" s="211"/>
      <c r="J87" s="212">
        <f>ROUND(I87*H87,2)</f>
        <v>0</v>
      </c>
      <c r="K87" s="208" t="s">
        <v>125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1021</v>
      </c>
      <c r="AT87" s="217" t="s">
        <v>121</v>
      </c>
      <c r="AU87" s="217" t="s">
        <v>83</v>
      </c>
      <c r="AY87" s="19" t="s">
        <v>119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1021</v>
      </c>
      <c r="BM87" s="217" t="s">
        <v>1022</v>
      </c>
    </row>
    <row r="88" s="2" customFormat="1">
      <c r="A88" s="40"/>
      <c r="B88" s="41"/>
      <c r="C88" s="42"/>
      <c r="D88" s="219" t="s">
        <v>128</v>
      </c>
      <c r="E88" s="42"/>
      <c r="F88" s="220" t="s">
        <v>1023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128</v>
      </c>
      <c r="AU88" s="19" t="s">
        <v>83</v>
      </c>
    </row>
    <row r="89" s="13" customFormat="1">
      <c r="A89" s="13"/>
      <c r="B89" s="224"/>
      <c r="C89" s="225"/>
      <c r="D89" s="226" t="s">
        <v>130</v>
      </c>
      <c r="E89" s="227" t="s">
        <v>19</v>
      </c>
      <c r="F89" s="228" t="s">
        <v>1024</v>
      </c>
      <c r="G89" s="225"/>
      <c r="H89" s="229">
        <v>1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130</v>
      </c>
      <c r="AU89" s="235" t="s">
        <v>83</v>
      </c>
      <c r="AV89" s="13" t="s">
        <v>83</v>
      </c>
      <c r="AW89" s="13" t="s">
        <v>33</v>
      </c>
      <c r="AX89" s="13" t="s">
        <v>80</v>
      </c>
      <c r="AY89" s="235" t="s">
        <v>119</v>
      </c>
    </row>
    <row r="90" s="2" customFormat="1" ht="24.15" customHeight="1">
      <c r="A90" s="40"/>
      <c r="B90" s="41"/>
      <c r="C90" s="206" t="s">
        <v>83</v>
      </c>
      <c r="D90" s="206" t="s">
        <v>121</v>
      </c>
      <c r="E90" s="207" t="s">
        <v>1025</v>
      </c>
      <c r="F90" s="208" t="s">
        <v>1026</v>
      </c>
      <c r="G90" s="209" t="s">
        <v>1020</v>
      </c>
      <c r="H90" s="210">
        <v>1</v>
      </c>
      <c r="I90" s="211"/>
      <c r="J90" s="212">
        <f>ROUND(I90*H90,2)</f>
        <v>0</v>
      </c>
      <c r="K90" s="208" t="s">
        <v>125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1021</v>
      </c>
      <c r="AT90" s="217" t="s">
        <v>121</v>
      </c>
      <c r="AU90" s="217" t="s">
        <v>83</v>
      </c>
      <c r="AY90" s="19" t="s">
        <v>119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1021</v>
      </c>
      <c r="BM90" s="217" t="s">
        <v>1027</v>
      </c>
    </row>
    <row r="91" s="2" customFormat="1">
      <c r="A91" s="40"/>
      <c r="B91" s="41"/>
      <c r="C91" s="42"/>
      <c r="D91" s="219" t="s">
        <v>128</v>
      </c>
      <c r="E91" s="42"/>
      <c r="F91" s="220" t="s">
        <v>1028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128</v>
      </c>
      <c r="AU91" s="19" t="s">
        <v>83</v>
      </c>
    </row>
    <row r="92" s="13" customFormat="1">
      <c r="A92" s="13"/>
      <c r="B92" s="224"/>
      <c r="C92" s="225"/>
      <c r="D92" s="226" t="s">
        <v>130</v>
      </c>
      <c r="E92" s="227" t="s">
        <v>19</v>
      </c>
      <c r="F92" s="228" t="s">
        <v>1029</v>
      </c>
      <c r="G92" s="225"/>
      <c r="H92" s="229">
        <v>1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130</v>
      </c>
      <c r="AU92" s="235" t="s">
        <v>83</v>
      </c>
      <c r="AV92" s="13" t="s">
        <v>83</v>
      </c>
      <c r="AW92" s="13" t="s">
        <v>33</v>
      </c>
      <c r="AX92" s="13" t="s">
        <v>80</v>
      </c>
      <c r="AY92" s="235" t="s">
        <v>119</v>
      </c>
    </row>
    <row r="93" s="2" customFormat="1" ht="24.15" customHeight="1">
      <c r="A93" s="40"/>
      <c r="B93" s="41"/>
      <c r="C93" s="206" t="s">
        <v>137</v>
      </c>
      <c r="D93" s="206" t="s">
        <v>121</v>
      </c>
      <c r="E93" s="207" t="s">
        <v>1030</v>
      </c>
      <c r="F93" s="208" t="s">
        <v>1031</v>
      </c>
      <c r="G93" s="209" t="s">
        <v>1020</v>
      </c>
      <c r="H93" s="210">
        <v>1</v>
      </c>
      <c r="I93" s="211"/>
      <c r="J93" s="212">
        <f>ROUND(I93*H93,2)</f>
        <v>0</v>
      </c>
      <c r="K93" s="208" t="s">
        <v>125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1021</v>
      </c>
      <c r="AT93" s="217" t="s">
        <v>121</v>
      </c>
      <c r="AU93" s="217" t="s">
        <v>83</v>
      </c>
      <c r="AY93" s="19" t="s">
        <v>119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1021</v>
      </c>
      <c r="BM93" s="217" t="s">
        <v>1032</v>
      </c>
    </row>
    <row r="94" s="2" customFormat="1">
      <c r="A94" s="40"/>
      <c r="B94" s="41"/>
      <c r="C94" s="42"/>
      <c r="D94" s="219" t="s">
        <v>128</v>
      </c>
      <c r="E94" s="42"/>
      <c r="F94" s="220" t="s">
        <v>1033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83</v>
      </c>
    </row>
    <row r="95" s="13" customFormat="1">
      <c r="A95" s="13"/>
      <c r="B95" s="224"/>
      <c r="C95" s="225"/>
      <c r="D95" s="226" t="s">
        <v>130</v>
      </c>
      <c r="E95" s="227" t="s">
        <v>19</v>
      </c>
      <c r="F95" s="228" t="s">
        <v>1034</v>
      </c>
      <c r="G95" s="225"/>
      <c r="H95" s="229">
        <v>1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130</v>
      </c>
      <c r="AU95" s="235" t="s">
        <v>83</v>
      </c>
      <c r="AV95" s="13" t="s">
        <v>83</v>
      </c>
      <c r="AW95" s="13" t="s">
        <v>33</v>
      </c>
      <c r="AX95" s="13" t="s">
        <v>80</v>
      </c>
      <c r="AY95" s="235" t="s">
        <v>119</v>
      </c>
    </row>
    <row r="96" s="2" customFormat="1" ht="24.15" customHeight="1">
      <c r="A96" s="40"/>
      <c r="B96" s="41"/>
      <c r="C96" s="206" t="s">
        <v>126</v>
      </c>
      <c r="D96" s="206" t="s">
        <v>121</v>
      </c>
      <c r="E96" s="207" t="s">
        <v>1035</v>
      </c>
      <c r="F96" s="208" t="s">
        <v>1036</v>
      </c>
      <c r="G96" s="209" t="s">
        <v>1020</v>
      </c>
      <c r="H96" s="210">
        <v>1</v>
      </c>
      <c r="I96" s="211"/>
      <c r="J96" s="212">
        <f>ROUND(I96*H96,2)</f>
        <v>0</v>
      </c>
      <c r="K96" s="208" t="s">
        <v>125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1021</v>
      </c>
      <c r="AT96" s="217" t="s">
        <v>121</v>
      </c>
      <c r="AU96" s="217" t="s">
        <v>83</v>
      </c>
      <c r="AY96" s="19" t="s">
        <v>119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1021</v>
      </c>
      <c r="BM96" s="217" t="s">
        <v>1037</v>
      </c>
    </row>
    <row r="97" s="2" customFormat="1">
      <c r="A97" s="40"/>
      <c r="B97" s="41"/>
      <c r="C97" s="42"/>
      <c r="D97" s="219" t="s">
        <v>128</v>
      </c>
      <c r="E97" s="42"/>
      <c r="F97" s="220" t="s">
        <v>1038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128</v>
      </c>
      <c r="AU97" s="19" t="s">
        <v>83</v>
      </c>
    </row>
    <row r="98" s="13" customFormat="1">
      <c r="A98" s="13"/>
      <c r="B98" s="224"/>
      <c r="C98" s="225"/>
      <c r="D98" s="226" t="s">
        <v>130</v>
      </c>
      <c r="E98" s="227" t="s">
        <v>19</v>
      </c>
      <c r="F98" s="228" t="s">
        <v>1039</v>
      </c>
      <c r="G98" s="225"/>
      <c r="H98" s="229">
        <v>1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130</v>
      </c>
      <c r="AU98" s="235" t="s">
        <v>83</v>
      </c>
      <c r="AV98" s="13" t="s">
        <v>83</v>
      </c>
      <c r="AW98" s="13" t="s">
        <v>33</v>
      </c>
      <c r="AX98" s="13" t="s">
        <v>80</v>
      </c>
      <c r="AY98" s="235" t="s">
        <v>119</v>
      </c>
    </row>
    <row r="99" s="14" customFormat="1">
      <c r="A99" s="14"/>
      <c r="B99" s="236"/>
      <c r="C99" s="237"/>
      <c r="D99" s="226" t="s">
        <v>130</v>
      </c>
      <c r="E99" s="238" t="s">
        <v>19</v>
      </c>
      <c r="F99" s="239" t="s">
        <v>1040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130</v>
      </c>
      <c r="AU99" s="245" t="s">
        <v>83</v>
      </c>
      <c r="AV99" s="14" t="s">
        <v>80</v>
      </c>
      <c r="AW99" s="14" t="s">
        <v>33</v>
      </c>
      <c r="AX99" s="14" t="s">
        <v>72</v>
      </c>
      <c r="AY99" s="245" t="s">
        <v>119</v>
      </c>
    </row>
    <row r="100" s="2" customFormat="1" ht="16.5" customHeight="1">
      <c r="A100" s="40"/>
      <c r="B100" s="41"/>
      <c r="C100" s="206" t="s">
        <v>148</v>
      </c>
      <c r="D100" s="206" t="s">
        <v>121</v>
      </c>
      <c r="E100" s="207" t="s">
        <v>1041</v>
      </c>
      <c r="F100" s="208" t="s">
        <v>1042</v>
      </c>
      <c r="G100" s="209" t="s">
        <v>460</v>
      </c>
      <c r="H100" s="210">
        <v>4</v>
      </c>
      <c r="I100" s="211"/>
      <c r="J100" s="212">
        <f>ROUND(I100*H100,2)</f>
        <v>0</v>
      </c>
      <c r="K100" s="208" t="s">
        <v>125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1021</v>
      </c>
      <c r="AT100" s="217" t="s">
        <v>121</v>
      </c>
      <c r="AU100" s="217" t="s">
        <v>83</v>
      </c>
      <c r="AY100" s="19" t="s">
        <v>119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1021</v>
      </c>
      <c r="BM100" s="217" t="s">
        <v>1043</v>
      </c>
    </row>
    <row r="101" s="2" customFormat="1">
      <c r="A101" s="40"/>
      <c r="B101" s="41"/>
      <c r="C101" s="42"/>
      <c r="D101" s="219" t="s">
        <v>128</v>
      </c>
      <c r="E101" s="42"/>
      <c r="F101" s="220" t="s">
        <v>1044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128</v>
      </c>
      <c r="AU101" s="19" t="s">
        <v>83</v>
      </c>
    </row>
    <row r="102" s="13" customFormat="1">
      <c r="A102" s="13"/>
      <c r="B102" s="224"/>
      <c r="C102" s="225"/>
      <c r="D102" s="226" t="s">
        <v>130</v>
      </c>
      <c r="E102" s="227" t="s">
        <v>19</v>
      </c>
      <c r="F102" s="228" t="s">
        <v>1045</v>
      </c>
      <c r="G102" s="225"/>
      <c r="H102" s="229">
        <v>4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130</v>
      </c>
      <c r="AU102" s="235" t="s">
        <v>83</v>
      </c>
      <c r="AV102" s="13" t="s">
        <v>83</v>
      </c>
      <c r="AW102" s="13" t="s">
        <v>33</v>
      </c>
      <c r="AX102" s="13" t="s">
        <v>80</v>
      </c>
      <c r="AY102" s="235" t="s">
        <v>119</v>
      </c>
    </row>
    <row r="103" s="14" customFormat="1">
      <c r="A103" s="14"/>
      <c r="B103" s="236"/>
      <c r="C103" s="237"/>
      <c r="D103" s="226" t="s">
        <v>130</v>
      </c>
      <c r="E103" s="238" t="s">
        <v>19</v>
      </c>
      <c r="F103" s="239" t="s">
        <v>1046</v>
      </c>
      <c r="G103" s="237"/>
      <c r="H103" s="238" t="s">
        <v>19</v>
      </c>
      <c r="I103" s="240"/>
      <c r="J103" s="237"/>
      <c r="K103" s="237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130</v>
      </c>
      <c r="AU103" s="245" t="s">
        <v>83</v>
      </c>
      <c r="AV103" s="14" t="s">
        <v>80</v>
      </c>
      <c r="AW103" s="14" t="s">
        <v>33</v>
      </c>
      <c r="AX103" s="14" t="s">
        <v>72</v>
      </c>
      <c r="AY103" s="245" t="s">
        <v>119</v>
      </c>
    </row>
    <row r="104" s="12" customFormat="1" ht="22.8" customHeight="1">
      <c r="A104" s="12"/>
      <c r="B104" s="190"/>
      <c r="C104" s="191"/>
      <c r="D104" s="192" t="s">
        <v>71</v>
      </c>
      <c r="E104" s="204" t="s">
        <v>1047</v>
      </c>
      <c r="F104" s="204" t="s">
        <v>1048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SUM(P105:P115)</f>
        <v>0</v>
      </c>
      <c r="Q104" s="198"/>
      <c r="R104" s="199">
        <f>SUM(R105:R115)</f>
        <v>0</v>
      </c>
      <c r="S104" s="198"/>
      <c r="T104" s="200">
        <f>SUM(T105:T115)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148</v>
      </c>
      <c r="AT104" s="202" t="s">
        <v>71</v>
      </c>
      <c r="AU104" s="202" t="s">
        <v>80</v>
      </c>
      <c r="AY104" s="201" t="s">
        <v>119</v>
      </c>
      <c r="BK104" s="203">
        <f>SUM(BK105:BK115)</f>
        <v>0</v>
      </c>
    </row>
    <row r="105" s="2" customFormat="1" ht="16.5" customHeight="1">
      <c r="A105" s="40"/>
      <c r="B105" s="41"/>
      <c r="C105" s="206" t="s">
        <v>154</v>
      </c>
      <c r="D105" s="206" t="s">
        <v>121</v>
      </c>
      <c r="E105" s="207" t="s">
        <v>1049</v>
      </c>
      <c r="F105" s="208" t="s">
        <v>1050</v>
      </c>
      <c r="G105" s="209" t="s">
        <v>460</v>
      </c>
      <c r="H105" s="210">
        <v>2</v>
      </c>
      <c r="I105" s="211"/>
      <c r="J105" s="212">
        <f>ROUND(I105*H105,2)</f>
        <v>0</v>
      </c>
      <c r="K105" s="208" t="s">
        <v>125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1021</v>
      </c>
      <c r="AT105" s="217" t="s">
        <v>121</v>
      </c>
      <c r="AU105" s="217" t="s">
        <v>83</v>
      </c>
      <c r="AY105" s="19" t="s">
        <v>119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1021</v>
      </c>
      <c r="BM105" s="217" t="s">
        <v>1051</v>
      </c>
    </row>
    <row r="106" s="2" customFormat="1">
      <c r="A106" s="40"/>
      <c r="B106" s="41"/>
      <c r="C106" s="42"/>
      <c r="D106" s="219" t="s">
        <v>128</v>
      </c>
      <c r="E106" s="42"/>
      <c r="F106" s="220" t="s">
        <v>1052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128</v>
      </c>
      <c r="AU106" s="19" t="s">
        <v>83</v>
      </c>
    </row>
    <row r="107" s="13" customFormat="1">
      <c r="A107" s="13"/>
      <c r="B107" s="224"/>
      <c r="C107" s="225"/>
      <c r="D107" s="226" t="s">
        <v>130</v>
      </c>
      <c r="E107" s="227" t="s">
        <v>19</v>
      </c>
      <c r="F107" s="228" t="s">
        <v>1053</v>
      </c>
      <c r="G107" s="225"/>
      <c r="H107" s="229">
        <v>1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130</v>
      </c>
      <c r="AU107" s="235" t="s">
        <v>83</v>
      </c>
      <c r="AV107" s="13" t="s">
        <v>83</v>
      </c>
      <c r="AW107" s="13" t="s">
        <v>33</v>
      </c>
      <c r="AX107" s="13" t="s">
        <v>72</v>
      </c>
      <c r="AY107" s="235" t="s">
        <v>119</v>
      </c>
    </row>
    <row r="108" s="13" customFormat="1">
      <c r="A108" s="13"/>
      <c r="B108" s="224"/>
      <c r="C108" s="225"/>
      <c r="D108" s="226" t="s">
        <v>130</v>
      </c>
      <c r="E108" s="227" t="s">
        <v>19</v>
      </c>
      <c r="F108" s="228" t="s">
        <v>1054</v>
      </c>
      <c r="G108" s="225"/>
      <c r="H108" s="229">
        <v>1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130</v>
      </c>
      <c r="AU108" s="235" t="s">
        <v>83</v>
      </c>
      <c r="AV108" s="13" t="s">
        <v>83</v>
      </c>
      <c r="AW108" s="13" t="s">
        <v>33</v>
      </c>
      <c r="AX108" s="13" t="s">
        <v>72</v>
      </c>
      <c r="AY108" s="235" t="s">
        <v>119</v>
      </c>
    </row>
    <row r="109" s="15" customFormat="1">
      <c r="A109" s="15"/>
      <c r="B109" s="246"/>
      <c r="C109" s="247"/>
      <c r="D109" s="226" t="s">
        <v>130</v>
      </c>
      <c r="E109" s="248" t="s">
        <v>19</v>
      </c>
      <c r="F109" s="249" t="s">
        <v>193</v>
      </c>
      <c r="G109" s="247"/>
      <c r="H109" s="250">
        <v>2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130</v>
      </c>
      <c r="AU109" s="256" t="s">
        <v>83</v>
      </c>
      <c r="AV109" s="15" t="s">
        <v>126</v>
      </c>
      <c r="AW109" s="15" t="s">
        <v>33</v>
      </c>
      <c r="AX109" s="15" t="s">
        <v>80</v>
      </c>
      <c r="AY109" s="256" t="s">
        <v>119</v>
      </c>
    </row>
    <row r="110" s="2" customFormat="1" ht="16.5" customHeight="1">
      <c r="A110" s="40"/>
      <c r="B110" s="41"/>
      <c r="C110" s="206" t="s">
        <v>160</v>
      </c>
      <c r="D110" s="206" t="s">
        <v>121</v>
      </c>
      <c r="E110" s="207" t="s">
        <v>1055</v>
      </c>
      <c r="F110" s="208" t="s">
        <v>1056</v>
      </c>
      <c r="G110" s="209" t="s">
        <v>460</v>
      </c>
      <c r="H110" s="210">
        <v>6</v>
      </c>
      <c r="I110" s="211"/>
      <c r="J110" s="212">
        <f>ROUND(I110*H110,2)</f>
        <v>0</v>
      </c>
      <c r="K110" s="208" t="s">
        <v>125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1021</v>
      </c>
      <c r="AT110" s="217" t="s">
        <v>121</v>
      </c>
      <c r="AU110" s="217" t="s">
        <v>83</v>
      </c>
      <c r="AY110" s="19" t="s">
        <v>119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1021</v>
      </c>
      <c r="BM110" s="217" t="s">
        <v>1057</v>
      </c>
    </row>
    <row r="111" s="2" customFormat="1">
      <c r="A111" s="40"/>
      <c r="B111" s="41"/>
      <c r="C111" s="42"/>
      <c r="D111" s="219" t="s">
        <v>128</v>
      </c>
      <c r="E111" s="42"/>
      <c r="F111" s="220" t="s">
        <v>1058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128</v>
      </c>
      <c r="AU111" s="19" t="s">
        <v>83</v>
      </c>
    </row>
    <row r="112" s="13" customFormat="1">
      <c r="A112" s="13"/>
      <c r="B112" s="224"/>
      <c r="C112" s="225"/>
      <c r="D112" s="226" t="s">
        <v>130</v>
      </c>
      <c r="E112" s="227" t="s">
        <v>19</v>
      </c>
      <c r="F112" s="228" t="s">
        <v>1059</v>
      </c>
      <c r="G112" s="225"/>
      <c r="H112" s="229">
        <v>6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130</v>
      </c>
      <c r="AU112" s="235" t="s">
        <v>83</v>
      </c>
      <c r="AV112" s="13" t="s">
        <v>83</v>
      </c>
      <c r="AW112" s="13" t="s">
        <v>33</v>
      </c>
      <c r="AX112" s="13" t="s">
        <v>80</v>
      </c>
      <c r="AY112" s="235" t="s">
        <v>119</v>
      </c>
    </row>
    <row r="113" s="14" customFormat="1">
      <c r="A113" s="14"/>
      <c r="B113" s="236"/>
      <c r="C113" s="237"/>
      <c r="D113" s="226" t="s">
        <v>130</v>
      </c>
      <c r="E113" s="238" t="s">
        <v>19</v>
      </c>
      <c r="F113" s="239" t="s">
        <v>337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130</v>
      </c>
      <c r="AU113" s="245" t="s">
        <v>83</v>
      </c>
      <c r="AV113" s="14" t="s">
        <v>80</v>
      </c>
      <c r="AW113" s="14" t="s">
        <v>33</v>
      </c>
      <c r="AX113" s="14" t="s">
        <v>72</v>
      </c>
      <c r="AY113" s="245" t="s">
        <v>119</v>
      </c>
    </row>
    <row r="114" s="2" customFormat="1" ht="16.5" customHeight="1">
      <c r="A114" s="40"/>
      <c r="B114" s="41"/>
      <c r="C114" s="206" t="s">
        <v>166</v>
      </c>
      <c r="D114" s="206" t="s">
        <v>121</v>
      </c>
      <c r="E114" s="207" t="s">
        <v>1060</v>
      </c>
      <c r="F114" s="208" t="s">
        <v>1061</v>
      </c>
      <c r="G114" s="209" t="s">
        <v>460</v>
      </c>
      <c r="H114" s="210">
        <v>2</v>
      </c>
      <c r="I114" s="211"/>
      <c r="J114" s="212">
        <f>ROUND(I114*H114,2)</f>
        <v>0</v>
      </c>
      <c r="K114" s="208" t="s">
        <v>125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1021</v>
      </c>
      <c r="AT114" s="217" t="s">
        <v>121</v>
      </c>
      <c r="AU114" s="217" t="s">
        <v>83</v>
      </c>
      <c r="AY114" s="19" t="s">
        <v>119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1021</v>
      </c>
      <c r="BM114" s="217" t="s">
        <v>1062</v>
      </c>
    </row>
    <row r="115" s="2" customFormat="1">
      <c r="A115" s="40"/>
      <c r="B115" s="41"/>
      <c r="C115" s="42"/>
      <c r="D115" s="219" t="s">
        <v>128</v>
      </c>
      <c r="E115" s="42"/>
      <c r="F115" s="220" t="s">
        <v>1063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83</v>
      </c>
    </row>
    <row r="116" s="12" customFormat="1" ht="22.8" customHeight="1">
      <c r="A116" s="12"/>
      <c r="B116" s="190"/>
      <c r="C116" s="191"/>
      <c r="D116" s="192" t="s">
        <v>71</v>
      </c>
      <c r="E116" s="204" t="s">
        <v>1064</v>
      </c>
      <c r="F116" s="204" t="s">
        <v>1065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SUM(P117:P122)</f>
        <v>0</v>
      </c>
      <c r="Q116" s="198"/>
      <c r="R116" s="199">
        <f>SUM(R117:R122)</f>
        <v>0</v>
      </c>
      <c r="S116" s="198"/>
      <c r="T116" s="200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148</v>
      </c>
      <c r="AT116" s="202" t="s">
        <v>71</v>
      </c>
      <c r="AU116" s="202" t="s">
        <v>80</v>
      </c>
      <c r="AY116" s="201" t="s">
        <v>119</v>
      </c>
      <c r="BK116" s="203">
        <f>SUM(BK117:BK122)</f>
        <v>0</v>
      </c>
    </row>
    <row r="117" s="2" customFormat="1" ht="24.15" customHeight="1">
      <c r="A117" s="40"/>
      <c r="B117" s="41"/>
      <c r="C117" s="206" t="s">
        <v>172</v>
      </c>
      <c r="D117" s="206" t="s">
        <v>121</v>
      </c>
      <c r="E117" s="207" t="s">
        <v>1066</v>
      </c>
      <c r="F117" s="208" t="s">
        <v>1067</v>
      </c>
      <c r="G117" s="209" t="s">
        <v>1020</v>
      </c>
      <c r="H117" s="210">
        <v>1</v>
      </c>
      <c r="I117" s="211"/>
      <c r="J117" s="212">
        <f>ROUND(I117*H117,2)</f>
        <v>0</v>
      </c>
      <c r="K117" s="208" t="s">
        <v>125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1021</v>
      </c>
      <c r="AT117" s="217" t="s">
        <v>121</v>
      </c>
      <c r="AU117" s="217" t="s">
        <v>83</v>
      </c>
      <c r="AY117" s="19" t="s">
        <v>119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1021</v>
      </c>
      <c r="BM117" s="217" t="s">
        <v>1068</v>
      </c>
    </row>
    <row r="118" s="2" customFormat="1">
      <c r="A118" s="40"/>
      <c r="B118" s="41"/>
      <c r="C118" s="42"/>
      <c r="D118" s="219" t="s">
        <v>128</v>
      </c>
      <c r="E118" s="42"/>
      <c r="F118" s="220" t="s">
        <v>1069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128</v>
      </c>
      <c r="AU118" s="19" t="s">
        <v>83</v>
      </c>
    </row>
    <row r="119" s="13" customFormat="1">
      <c r="A119" s="13"/>
      <c r="B119" s="224"/>
      <c r="C119" s="225"/>
      <c r="D119" s="226" t="s">
        <v>130</v>
      </c>
      <c r="E119" s="227" t="s">
        <v>19</v>
      </c>
      <c r="F119" s="228" t="s">
        <v>1070</v>
      </c>
      <c r="G119" s="225"/>
      <c r="H119" s="229">
        <v>1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130</v>
      </c>
      <c r="AU119" s="235" t="s">
        <v>83</v>
      </c>
      <c r="AV119" s="13" t="s">
        <v>83</v>
      </c>
      <c r="AW119" s="13" t="s">
        <v>33</v>
      </c>
      <c r="AX119" s="13" t="s">
        <v>80</v>
      </c>
      <c r="AY119" s="235" t="s">
        <v>119</v>
      </c>
    </row>
    <row r="120" s="2" customFormat="1" ht="24.15" customHeight="1">
      <c r="A120" s="40"/>
      <c r="B120" s="41"/>
      <c r="C120" s="206" t="s">
        <v>178</v>
      </c>
      <c r="D120" s="206" t="s">
        <v>121</v>
      </c>
      <c r="E120" s="207" t="s">
        <v>1071</v>
      </c>
      <c r="F120" s="208" t="s">
        <v>1072</v>
      </c>
      <c r="G120" s="209" t="s">
        <v>1020</v>
      </c>
      <c r="H120" s="210">
        <v>1</v>
      </c>
      <c r="I120" s="211"/>
      <c r="J120" s="212">
        <f>ROUND(I120*H120,2)</f>
        <v>0</v>
      </c>
      <c r="K120" s="208" t="s">
        <v>125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1021</v>
      </c>
      <c r="AT120" s="217" t="s">
        <v>121</v>
      </c>
      <c r="AU120" s="217" t="s">
        <v>83</v>
      </c>
      <c r="AY120" s="19" t="s">
        <v>119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1021</v>
      </c>
      <c r="BM120" s="217" t="s">
        <v>1073</v>
      </c>
    </row>
    <row r="121" s="2" customFormat="1">
      <c r="A121" s="40"/>
      <c r="B121" s="41"/>
      <c r="C121" s="42"/>
      <c r="D121" s="219" t="s">
        <v>128</v>
      </c>
      <c r="E121" s="42"/>
      <c r="F121" s="220" t="s">
        <v>1074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128</v>
      </c>
      <c r="AU121" s="19" t="s">
        <v>83</v>
      </c>
    </row>
    <row r="122" s="13" customFormat="1">
      <c r="A122" s="13"/>
      <c r="B122" s="224"/>
      <c r="C122" s="225"/>
      <c r="D122" s="226" t="s">
        <v>130</v>
      </c>
      <c r="E122" s="227" t="s">
        <v>19</v>
      </c>
      <c r="F122" s="228" t="s">
        <v>1075</v>
      </c>
      <c r="G122" s="225"/>
      <c r="H122" s="229">
        <v>1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130</v>
      </c>
      <c r="AU122" s="235" t="s">
        <v>83</v>
      </c>
      <c r="AV122" s="13" t="s">
        <v>83</v>
      </c>
      <c r="AW122" s="13" t="s">
        <v>33</v>
      </c>
      <c r="AX122" s="13" t="s">
        <v>80</v>
      </c>
      <c r="AY122" s="235" t="s">
        <v>119</v>
      </c>
    </row>
    <row r="123" s="12" customFormat="1" ht="22.8" customHeight="1">
      <c r="A123" s="12"/>
      <c r="B123" s="190"/>
      <c r="C123" s="191"/>
      <c r="D123" s="192" t="s">
        <v>71</v>
      </c>
      <c r="E123" s="204" t="s">
        <v>1076</v>
      </c>
      <c r="F123" s="204" t="s">
        <v>1077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SUM(P124:P130)</f>
        <v>0</v>
      </c>
      <c r="Q123" s="198"/>
      <c r="R123" s="199">
        <f>SUM(R124:R130)</f>
        <v>0</v>
      </c>
      <c r="S123" s="198"/>
      <c r="T123" s="200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148</v>
      </c>
      <c r="AT123" s="202" t="s">
        <v>71</v>
      </c>
      <c r="AU123" s="202" t="s">
        <v>80</v>
      </c>
      <c r="AY123" s="201" t="s">
        <v>119</v>
      </c>
      <c r="BK123" s="203">
        <f>SUM(BK124:BK130)</f>
        <v>0</v>
      </c>
    </row>
    <row r="124" s="2" customFormat="1" ht="24.15" customHeight="1">
      <c r="A124" s="40"/>
      <c r="B124" s="41"/>
      <c r="C124" s="206" t="s">
        <v>185</v>
      </c>
      <c r="D124" s="206" t="s">
        <v>121</v>
      </c>
      <c r="E124" s="207" t="s">
        <v>1078</v>
      </c>
      <c r="F124" s="208" t="s">
        <v>1079</v>
      </c>
      <c r="G124" s="209" t="s">
        <v>1020</v>
      </c>
      <c r="H124" s="210">
        <v>2</v>
      </c>
      <c r="I124" s="211"/>
      <c r="J124" s="212">
        <f>ROUND(I124*H124,2)</f>
        <v>0</v>
      </c>
      <c r="K124" s="208" t="s">
        <v>125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1021</v>
      </c>
      <c r="AT124" s="217" t="s">
        <v>121</v>
      </c>
      <c r="AU124" s="217" t="s">
        <v>83</v>
      </c>
      <c r="AY124" s="19" t="s">
        <v>119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1021</v>
      </c>
      <c r="BM124" s="217" t="s">
        <v>1080</v>
      </c>
    </row>
    <row r="125" s="2" customFormat="1">
      <c r="A125" s="40"/>
      <c r="B125" s="41"/>
      <c r="C125" s="42"/>
      <c r="D125" s="219" t="s">
        <v>128</v>
      </c>
      <c r="E125" s="42"/>
      <c r="F125" s="220" t="s">
        <v>1081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128</v>
      </c>
      <c r="AU125" s="19" t="s">
        <v>83</v>
      </c>
    </row>
    <row r="126" s="13" customFormat="1">
      <c r="A126" s="13"/>
      <c r="B126" s="224"/>
      <c r="C126" s="225"/>
      <c r="D126" s="226" t="s">
        <v>130</v>
      </c>
      <c r="E126" s="227" t="s">
        <v>19</v>
      </c>
      <c r="F126" s="228" t="s">
        <v>1082</v>
      </c>
      <c r="G126" s="225"/>
      <c r="H126" s="229">
        <v>1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130</v>
      </c>
      <c r="AU126" s="235" t="s">
        <v>83</v>
      </c>
      <c r="AV126" s="13" t="s">
        <v>83</v>
      </c>
      <c r="AW126" s="13" t="s">
        <v>33</v>
      </c>
      <c r="AX126" s="13" t="s">
        <v>72</v>
      </c>
      <c r="AY126" s="235" t="s">
        <v>119</v>
      </c>
    </row>
    <row r="127" s="14" customFormat="1">
      <c r="A127" s="14"/>
      <c r="B127" s="236"/>
      <c r="C127" s="237"/>
      <c r="D127" s="226" t="s">
        <v>130</v>
      </c>
      <c r="E127" s="238" t="s">
        <v>19</v>
      </c>
      <c r="F127" s="239" t="s">
        <v>1083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130</v>
      </c>
      <c r="AU127" s="245" t="s">
        <v>83</v>
      </c>
      <c r="AV127" s="14" t="s">
        <v>80</v>
      </c>
      <c r="AW127" s="14" t="s">
        <v>33</v>
      </c>
      <c r="AX127" s="14" t="s">
        <v>72</v>
      </c>
      <c r="AY127" s="245" t="s">
        <v>119</v>
      </c>
    </row>
    <row r="128" s="13" customFormat="1">
      <c r="A128" s="13"/>
      <c r="B128" s="224"/>
      <c r="C128" s="225"/>
      <c r="D128" s="226" t="s">
        <v>130</v>
      </c>
      <c r="E128" s="227" t="s">
        <v>19</v>
      </c>
      <c r="F128" s="228" t="s">
        <v>1084</v>
      </c>
      <c r="G128" s="225"/>
      <c r="H128" s="229">
        <v>1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130</v>
      </c>
      <c r="AU128" s="235" t="s">
        <v>83</v>
      </c>
      <c r="AV128" s="13" t="s">
        <v>83</v>
      </c>
      <c r="AW128" s="13" t="s">
        <v>33</v>
      </c>
      <c r="AX128" s="13" t="s">
        <v>72</v>
      </c>
      <c r="AY128" s="235" t="s">
        <v>119</v>
      </c>
    </row>
    <row r="129" s="14" customFormat="1">
      <c r="A129" s="14"/>
      <c r="B129" s="236"/>
      <c r="C129" s="237"/>
      <c r="D129" s="226" t="s">
        <v>130</v>
      </c>
      <c r="E129" s="238" t="s">
        <v>19</v>
      </c>
      <c r="F129" s="239" t="s">
        <v>1085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130</v>
      </c>
      <c r="AU129" s="245" t="s">
        <v>83</v>
      </c>
      <c r="AV129" s="14" t="s">
        <v>80</v>
      </c>
      <c r="AW129" s="14" t="s">
        <v>33</v>
      </c>
      <c r="AX129" s="14" t="s">
        <v>72</v>
      </c>
      <c r="AY129" s="245" t="s">
        <v>119</v>
      </c>
    </row>
    <row r="130" s="15" customFormat="1">
      <c r="A130" s="15"/>
      <c r="B130" s="246"/>
      <c r="C130" s="247"/>
      <c r="D130" s="226" t="s">
        <v>130</v>
      </c>
      <c r="E130" s="248" t="s">
        <v>19</v>
      </c>
      <c r="F130" s="249" t="s">
        <v>193</v>
      </c>
      <c r="G130" s="247"/>
      <c r="H130" s="250">
        <v>2</v>
      </c>
      <c r="I130" s="251"/>
      <c r="J130" s="247"/>
      <c r="K130" s="247"/>
      <c r="L130" s="252"/>
      <c r="M130" s="271"/>
      <c r="N130" s="272"/>
      <c r="O130" s="272"/>
      <c r="P130" s="272"/>
      <c r="Q130" s="272"/>
      <c r="R130" s="272"/>
      <c r="S130" s="272"/>
      <c r="T130" s="27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130</v>
      </c>
      <c r="AU130" s="256" t="s">
        <v>83</v>
      </c>
      <c r="AV130" s="15" t="s">
        <v>126</v>
      </c>
      <c r="AW130" s="15" t="s">
        <v>33</v>
      </c>
      <c r="AX130" s="15" t="s">
        <v>80</v>
      </c>
      <c r="AY130" s="256" t="s">
        <v>119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KpHwZJ+n5vR4xhP+A8+mB/fX/edpvyVbC9Hu5vSMzUSmQlN+WjtY6mtbl5dFWyz1NY21sX9J7pJbHVtBjyjqRA==" hashValue="wnaf9hQWOwx8vARR2EmHbMjHAu+CCm98OzJvlb3ifGkbZqzrOrs+OfOrXk3Dyh5VB8lO/fM+O+3NHAg88FgHvA==" algorithmName="SHA-512" password="CC35"/>
  <autoFilter ref="C83:K13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012103000"/>
    <hyperlink ref="F91" r:id="rId2" display="https://podminky.urs.cz/item/CS_URS_2024_01/012203000"/>
    <hyperlink ref="F94" r:id="rId3" display="https://podminky.urs.cz/item/CS_URS_2024_01/012303000"/>
    <hyperlink ref="F97" r:id="rId4" display="https://podminky.urs.cz/item/CS_URS_2024_01/012403000"/>
    <hyperlink ref="F101" r:id="rId5" display="https://podminky.urs.cz/item/CS_URS_2024_01/013254000"/>
    <hyperlink ref="F106" r:id="rId6" display="https://podminky.urs.cz/item/CS_URS_2024_01/032103000"/>
    <hyperlink ref="F111" r:id="rId7" display="https://podminky.urs.cz/item/CS_URS_2024_01/034503000"/>
    <hyperlink ref="F115" r:id="rId8" display="https://podminky.urs.cz/item/CS_URS_2024_01/039103000"/>
    <hyperlink ref="F118" r:id="rId9" display="https://podminky.urs.cz/item/CS_URS_2024_01/043144000"/>
    <hyperlink ref="F121" r:id="rId10" display="https://podminky.urs.cz/item/CS_URS_2024_01/043154000"/>
    <hyperlink ref="F125" r:id="rId11" display="https://podminky.urs.cz/item/CS_URS_2024_01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1086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1087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1088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1089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1090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1091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1092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1093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1094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1095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1096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79</v>
      </c>
      <c r="F18" s="285" t="s">
        <v>1097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1098</v>
      </c>
      <c r="F19" s="285" t="s">
        <v>1099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1100</v>
      </c>
      <c r="F20" s="285" t="s">
        <v>1101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86</v>
      </c>
      <c r="F21" s="285" t="s">
        <v>1102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1103</v>
      </c>
      <c r="F22" s="285" t="s">
        <v>1104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1105</v>
      </c>
      <c r="F23" s="285" t="s">
        <v>1106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1107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1108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1109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1110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1111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1112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1113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1114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1115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105</v>
      </c>
      <c r="F36" s="285"/>
      <c r="G36" s="285" t="s">
        <v>1116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1117</v>
      </c>
      <c r="F37" s="285"/>
      <c r="G37" s="285" t="s">
        <v>1118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53</v>
      </c>
      <c r="F38" s="285"/>
      <c r="G38" s="285" t="s">
        <v>1119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54</v>
      </c>
      <c r="F39" s="285"/>
      <c r="G39" s="285" t="s">
        <v>1120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106</v>
      </c>
      <c r="F40" s="285"/>
      <c r="G40" s="285" t="s">
        <v>1121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107</v>
      </c>
      <c r="F41" s="285"/>
      <c r="G41" s="285" t="s">
        <v>1122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1123</v>
      </c>
      <c r="F42" s="285"/>
      <c r="G42" s="285" t="s">
        <v>1124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1125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1126</v>
      </c>
      <c r="F44" s="285"/>
      <c r="G44" s="285" t="s">
        <v>1127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109</v>
      </c>
      <c r="F45" s="285"/>
      <c r="G45" s="285" t="s">
        <v>1128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1129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1130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1131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1132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1133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1134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1135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1136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1137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1138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1139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1140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1141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1142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1143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1144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1145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1146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1147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1148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1149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1150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1151</v>
      </c>
      <c r="D76" s="303"/>
      <c r="E76" s="303"/>
      <c r="F76" s="303" t="s">
        <v>1152</v>
      </c>
      <c r="G76" s="304"/>
      <c r="H76" s="303" t="s">
        <v>54</v>
      </c>
      <c r="I76" s="303" t="s">
        <v>57</v>
      </c>
      <c r="J76" s="303" t="s">
        <v>1153</v>
      </c>
      <c r="K76" s="302"/>
    </row>
    <row r="77" s="1" customFormat="1" ht="17.25" customHeight="1">
      <c r="B77" s="300"/>
      <c r="C77" s="305" t="s">
        <v>1154</v>
      </c>
      <c r="D77" s="305"/>
      <c r="E77" s="305"/>
      <c r="F77" s="306" t="s">
        <v>1155</v>
      </c>
      <c r="G77" s="307"/>
      <c r="H77" s="305"/>
      <c r="I77" s="305"/>
      <c r="J77" s="305" t="s">
        <v>1156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53</v>
      </c>
      <c r="D79" s="310"/>
      <c r="E79" s="310"/>
      <c r="F79" s="311" t="s">
        <v>1157</v>
      </c>
      <c r="G79" s="312"/>
      <c r="H79" s="288" t="s">
        <v>1158</v>
      </c>
      <c r="I79" s="288" t="s">
        <v>1159</v>
      </c>
      <c r="J79" s="288">
        <v>20</v>
      </c>
      <c r="K79" s="302"/>
    </row>
    <row r="80" s="1" customFormat="1" ht="15" customHeight="1">
      <c r="B80" s="300"/>
      <c r="C80" s="288" t="s">
        <v>1160</v>
      </c>
      <c r="D80" s="288"/>
      <c r="E80" s="288"/>
      <c r="F80" s="311" t="s">
        <v>1157</v>
      </c>
      <c r="G80" s="312"/>
      <c r="H80" s="288" t="s">
        <v>1161</v>
      </c>
      <c r="I80" s="288" t="s">
        <v>1159</v>
      </c>
      <c r="J80" s="288">
        <v>120</v>
      </c>
      <c r="K80" s="302"/>
    </row>
    <row r="81" s="1" customFormat="1" ht="15" customHeight="1">
      <c r="B81" s="313"/>
      <c r="C81" s="288" t="s">
        <v>1162</v>
      </c>
      <c r="D81" s="288"/>
      <c r="E81" s="288"/>
      <c r="F81" s="311" t="s">
        <v>1163</v>
      </c>
      <c r="G81" s="312"/>
      <c r="H81" s="288" t="s">
        <v>1164</v>
      </c>
      <c r="I81" s="288" t="s">
        <v>1159</v>
      </c>
      <c r="J81" s="288">
        <v>50</v>
      </c>
      <c r="K81" s="302"/>
    </row>
    <row r="82" s="1" customFormat="1" ht="15" customHeight="1">
      <c r="B82" s="313"/>
      <c r="C82" s="288" t="s">
        <v>1165</v>
      </c>
      <c r="D82" s="288"/>
      <c r="E82" s="288"/>
      <c r="F82" s="311" t="s">
        <v>1157</v>
      </c>
      <c r="G82" s="312"/>
      <c r="H82" s="288" t="s">
        <v>1166</v>
      </c>
      <c r="I82" s="288" t="s">
        <v>1167</v>
      </c>
      <c r="J82" s="288"/>
      <c r="K82" s="302"/>
    </row>
    <row r="83" s="1" customFormat="1" ht="15" customHeight="1">
      <c r="B83" s="313"/>
      <c r="C83" s="314" t="s">
        <v>1168</v>
      </c>
      <c r="D83" s="314"/>
      <c r="E83" s="314"/>
      <c r="F83" s="315" t="s">
        <v>1163</v>
      </c>
      <c r="G83" s="314"/>
      <c r="H83" s="314" t="s">
        <v>1169</v>
      </c>
      <c r="I83" s="314" t="s">
        <v>1159</v>
      </c>
      <c r="J83" s="314">
        <v>15</v>
      </c>
      <c r="K83" s="302"/>
    </row>
    <row r="84" s="1" customFormat="1" ht="15" customHeight="1">
      <c r="B84" s="313"/>
      <c r="C84" s="314" t="s">
        <v>1170</v>
      </c>
      <c r="D84" s="314"/>
      <c r="E84" s="314"/>
      <c r="F84" s="315" t="s">
        <v>1163</v>
      </c>
      <c r="G84" s="314"/>
      <c r="H84" s="314" t="s">
        <v>1171</v>
      </c>
      <c r="I84" s="314" t="s">
        <v>1159</v>
      </c>
      <c r="J84" s="314">
        <v>15</v>
      </c>
      <c r="K84" s="302"/>
    </row>
    <row r="85" s="1" customFormat="1" ht="15" customHeight="1">
      <c r="B85" s="313"/>
      <c r="C85" s="314" t="s">
        <v>1172</v>
      </c>
      <c r="D85" s="314"/>
      <c r="E85" s="314"/>
      <c r="F85" s="315" t="s">
        <v>1163</v>
      </c>
      <c r="G85" s="314"/>
      <c r="H85" s="314" t="s">
        <v>1173</v>
      </c>
      <c r="I85" s="314" t="s">
        <v>1159</v>
      </c>
      <c r="J85" s="314">
        <v>20</v>
      </c>
      <c r="K85" s="302"/>
    </row>
    <row r="86" s="1" customFormat="1" ht="15" customHeight="1">
      <c r="B86" s="313"/>
      <c r="C86" s="314" t="s">
        <v>1174</v>
      </c>
      <c r="D86" s="314"/>
      <c r="E86" s="314"/>
      <c r="F86" s="315" t="s">
        <v>1163</v>
      </c>
      <c r="G86" s="314"/>
      <c r="H86" s="314" t="s">
        <v>1175</v>
      </c>
      <c r="I86" s="314" t="s">
        <v>1159</v>
      </c>
      <c r="J86" s="314">
        <v>20</v>
      </c>
      <c r="K86" s="302"/>
    </row>
    <row r="87" s="1" customFormat="1" ht="15" customHeight="1">
      <c r="B87" s="313"/>
      <c r="C87" s="288" t="s">
        <v>1176</v>
      </c>
      <c r="D87" s="288"/>
      <c r="E87" s="288"/>
      <c r="F87" s="311" t="s">
        <v>1163</v>
      </c>
      <c r="G87" s="312"/>
      <c r="H87" s="288" t="s">
        <v>1177</v>
      </c>
      <c r="I87" s="288" t="s">
        <v>1159</v>
      </c>
      <c r="J87" s="288">
        <v>50</v>
      </c>
      <c r="K87" s="302"/>
    </row>
    <row r="88" s="1" customFormat="1" ht="15" customHeight="1">
      <c r="B88" s="313"/>
      <c r="C88" s="288" t="s">
        <v>1178</v>
      </c>
      <c r="D88" s="288"/>
      <c r="E88" s="288"/>
      <c r="F88" s="311" t="s">
        <v>1163</v>
      </c>
      <c r="G88" s="312"/>
      <c r="H88" s="288" t="s">
        <v>1179</v>
      </c>
      <c r="I88" s="288" t="s">
        <v>1159</v>
      </c>
      <c r="J88" s="288">
        <v>20</v>
      </c>
      <c r="K88" s="302"/>
    </row>
    <row r="89" s="1" customFormat="1" ht="15" customHeight="1">
      <c r="B89" s="313"/>
      <c r="C89" s="288" t="s">
        <v>1180</v>
      </c>
      <c r="D89" s="288"/>
      <c r="E89" s="288"/>
      <c r="F89" s="311" t="s">
        <v>1163</v>
      </c>
      <c r="G89" s="312"/>
      <c r="H89" s="288" t="s">
        <v>1181</v>
      </c>
      <c r="I89" s="288" t="s">
        <v>1159</v>
      </c>
      <c r="J89" s="288">
        <v>20</v>
      </c>
      <c r="K89" s="302"/>
    </row>
    <row r="90" s="1" customFormat="1" ht="15" customHeight="1">
      <c r="B90" s="313"/>
      <c r="C90" s="288" t="s">
        <v>1182</v>
      </c>
      <c r="D90" s="288"/>
      <c r="E90" s="288"/>
      <c r="F90" s="311" t="s">
        <v>1163</v>
      </c>
      <c r="G90" s="312"/>
      <c r="H90" s="288" t="s">
        <v>1183</v>
      </c>
      <c r="I90" s="288" t="s">
        <v>1159</v>
      </c>
      <c r="J90" s="288">
        <v>50</v>
      </c>
      <c r="K90" s="302"/>
    </row>
    <row r="91" s="1" customFormat="1" ht="15" customHeight="1">
      <c r="B91" s="313"/>
      <c r="C91" s="288" t="s">
        <v>1184</v>
      </c>
      <c r="D91" s="288"/>
      <c r="E91" s="288"/>
      <c r="F91" s="311" t="s">
        <v>1163</v>
      </c>
      <c r="G91" s="312"/>
      <c r="H91" s="288" t="s">
        <v>1184</v>
      </c>
      <c r="I91" s="288" t="s">
        <v>1159</v>
      </c>
      <c r="J91" s="288">
        <v>50</v>
      </c>
      <c r="K91" s="302"/>
    </row>
    <row r="92" s="1" customFormat="1" ht="15" customHeight="1">
      <c r="B92" s="313"/>
      <c r="C92" s="288" t="s">
        <v>1185</v>
      </c>
      <c r="D92" s="288"/>
      <c r="E92" s="288"/>
      <c r="F92" s="311" t="s">
        <v>1163</v>
      </c>
      <c r="G92" s="312"/>
      <c r="H92" s="288" t="s">
        <v>1186</v>
      </c>
      <c r="I92" s="288" t="s">
        <v>1159</v>
      </c>
      <c r="J92" s="288">
        <v>255</v>
      </c>
      <c r="K92" s="302"/>
    </row>
    <row r="93" s="1" customFormat="1" ht="15" customHeight="1">
      <c r="B93" s="313"/>
      <c r="C93" s="288" t="s">
        <v>1187</v>
      </c>
      <c r="D93" s="288"/>
      <c r="E93" s="288"/>
      <c r="F93" s="311" t="s">
        <v>1157</v>
      </c>
      <c r="G93" s="312"/>
      <c r="H93" s="288" t="s">
        <v>1188</v>
      </c>
      <c r="I93" s="288" t="s">
        <v>1189</v>
      </c>
      <c r="J93" s="288"/>
      <c r="K93" s="302"/>
    </row>
    <row r="94" s="1" customFormat="1" ht="15" customHeight="1">
      <c r="B94" s="313"/>
      <c r="C94" s="288" t="s">
        <v>1190</v>
      </c>
      <c r="D94" s="288"/>
      <c r="E94" s="288"/>
      <c r="F94" s="311" t="s">
        <v>1157</v>
      </c>
      <c r="G94" s="312"/>
      <c r="H94" s="288" t="s">
        <v>1191</v>
      </c>
      <c r="I94" s="288" t="s">
        <v>1192</v>
      </c>
      <c r="J94" s="288"/>
      <c r="K94" s="302"/>
    </row>
    <row r="95" s="1" customFormat="1" ht="15" customHeight="1">
      <c r="B95" s="313"/>
      <c r="C95" s="288" t="s">
        <v>1193</v>
      </c>
      <c r="D95" s="288"/>
      <c r="E95" s="288"/>
      <c r="F95" s="311" t="s">
        <v>1157</v>
      </c>
      <c r="G95" s="312"/>
      <c r="H95" s="288" t="s">
        <v>1193</v>
      </c>
      <c r="I95" s="288" t="s">
        <v>1192</v>
      </c>
      <c r="J95" s="288"/>
      <c r="K95" s="302"/>
    </row>
    <row r="96" s="1" customFormat="1" ht="15" customHeight="1">
      <c r="B96" s="313"/>
      <c r="C96" s="288" t="s">
        <v>38</v>
      </c>
      <c r="D96" s="288"/>
      <c r="E96" s="288"/>
      <c r="F96" s="311" t="s">
        <v>1157</v>
      </c>
      <c r="G96" s="312"/>
      <c r="H96" s="288" t="s">
        <v>1194</v>
      </c>
      <c r="I96" s="288" t="s">
        <v>1192</v>
      </c>
      <c r="J96" s="288"/>
      <c r="K96" s="302"/>
    </row>
    <row r="97" s="1" customFormat="1" ht="15" customHeight="1">
      <c r="B97" s="313"/>
      <c r="C97" s="288" t="s">
        <v>48</v>
      </c>
      <c r="D97" s="288"/>
      <c r="E97" s="288"/>
      <c r="F97" s="311" t="s">
        <v>1157</v>
      </c>
      <c r="G97" s="312"/>
      <c r="H97" s="288" t="s">
        <v>1195</v>
      </c>
      <c r="I97" s="288" t="s">
        <v>1192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1196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1151</v>
      </c>
      <c r="D103" s="303"/>
      <c r="E103" s="303"/>
      <c r="F103" s="303" t="s">
        <v>1152</v>
      </c>
      <c r="G103" s="304"/>
      <c r="H103" s="303" t="s">
        <v>54</v>
      </c>
      <c r="I103" s="303" t="s">
        <v>57</v>
      </c>
      <c r="J103" s="303" t="s">
        <v>1153</v>
      </c>
      <c r="K103" s="302"/>
    </row>
    <row r="104" s="1" customFormat="1" ht="17.25" customHeight="1">
      <c r="B104" s="300"/>
      <c r="C104" s="305" t="s">
        <v>1154</v>
      </c>
      <c r="D104" s="305"/>
      <c r="E104" s="305"/>
      <c r="F104" s="306" t="s">
        <v>1155</v>
      </c>
      <c r="G104" s="307"/>
      <c r="H104" s="305"/>
      <c r="I104" s="305"/>
      <c r="J104" s="305" t="s">
        <v>1156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53</v>
      </c>
      <c r="D106" s="310"/>
      <c r="E106" s="310"/>
      <c r="F106" s="311" t="s">
        <v>1157</v>
      </c>
      <c r="G106" s="288"/>
      <c r="H106" s="288" t="s">
        <v>1197</v>
      </c>
      <c r="I106" s="288" t="s">
        <v>1159</v>
      </c>
      <c r="J106" s="288">
        <v>20</v>
      </c>
      <c r="K106" s="302"/>
    </row>
    <row r="107" s="1" customFormat="1" ht="15" customHeight="1">
      <c r="B107" s="300"/>
      <c r="C107" s="288" t="s">
        <v>1160</v>
      </c>
      <c r="D107" s="288"/>
      <c r="E107" s="288"/>
      <c r="F107" s="311" t="s">
        <v>1157</v>
      </c>
      <c r="G107" s="288"/>
      <c r="H107" s="288" t="s">
        <v>1197</v>
      </c>
      <c r="I107" s="288" t="s">
        <v>1159</v>
      </c>
      <c r="J107" s="288">
        <v>120</v>
      </c>
      <c r="K107" s="302"/>
    </row>
    <row r="108" s="1" customFormat="1" ht="15" customHeight="1">
      <c r="B108" s="313"/>
      <c r="C108" s="288" t="s">
        <v>1162</v>
      </c>
      <c r="D108" s="288"/>
      <c r="E108" s="288"/>
      <c r="F108" s="311" t="s">
        <v>1163</v>
      </c>
      <c r="G108" s="288"/>
      <c r="H108" s="288" t="s">
        <v>1197</v>
      </c>
      <c r="I108" s="288" t="s">
        <v>1159</v>
      </c>
      <c r="J108" s="288">
        <v>50</v>
      </c>
      <c r="K108" s="302"/>
    </row>
    <row r="109" s="1" customFormat="1" ht="15" customHeight="1">
      <c r="B109" s="313"/>
      <c r="C109" s="288" t="s">
        <v>1165</v>
      </c>
      <c r="D109" s="288"/>
      <c r="E109" s="288"/>
      <c r="F109" s="311" t="s">
        <v>1157</v>
      </c>
      <c r="G109" s="288"/>
      <c r="H109" s="288" t="s">
        <v>1197</v>
      </c>
      <c r="I109" s="288" t="s">
        <v>1167</v>
      </c>
      <c r="J109" s="288"/>
      <c r="K109" s="302"/>
    </row>
    <row r="110" s="1" customFormat="1" ht="15" customHeight="1">
      <c r="B110" s="313"/>
      <c r="C110" s="288" t="s">
        <v>1176</v>
      </c>
      <c r="D110" s="288"/>
      <c r="E110" s="288"/>
      <c r="F110" s="311" t="s">
        <v>1163</v>
      </c>
      <c r="G110" s="288"/>
      <c r="H110" s="288" t="s">
        <v>1197</v>
      </c>
      <c r="I110" s="288" t="s">
        <v>1159</v>
      </c>
      <c r="J110" s="288">
        <v>50</v>
      </c>
      <c r="K110" s="302"/>
    </row>
    <row r="111" s="1" customFormat="1" ht="15" customHeight="1">
      <c r="B111" s="313"/>
      <c r="C111" s="288" t="s">
        <v>1184</v>
      </c>
      <c r="D111" s="288"/>
      <c r="E111" s="288"/>
      <c r="F111" s="311" t="s">
        <v>1163</v>
      </c>
      <c r="G111" s="288"/>
      <c r="H111" s="288" t="s">
        <v>1197</v>
      </c>
      <c r="I111" s="288" t="s">
        <v>1159</v>
      </c>
      <c r="J111" s="288">
        <v>50</v>
      </c>
      <c r="K111" s="302"/>
    </row>
    <row r="112" s="1" customFormat="1" ht="15" customHeight="1">
      <c r="B112" s="313"/>
      <c r="C112" s="288" t="s">
        <v>1182</v>
      </c>
      <c r="D112" s="288"/>
      <c r="E112" s="288"/>
      <c r="F112" s="311" t="s">
        <v>1163</v>
      </c>
      <c r="G112" s="288"/>
      <c r="H112" s="288" t="s">
        <v>1197</v>
      </c>
      <c r="I112" s="288" t="s">
        <v>1159</v>
      </c>
      <c r="J112" s="288">
        <v>50</v>
      </c>
      <c r="K112" s="302"/>
    </row>
    <row r="113" s="1" customFormat="1" ht="15" customHeight="1">
      <c r="B113" s="313"/>
      <c r="C113" s="288" t="s">
        <v>53</v>
      </c>
      <c r="D113" s="288"/>
      <c r="E113" s="288"/>
      <c r="F113" s="311" t="s">
        <v>1157</v>
      </c>
      <c r="G113" s="288"/>
      <c r="H113" s="288" t="s">
        <v>1198</v>
      </c>
      <c r="I113" s="288" t="s">
        <v>1159</v>
      </c>
      <c r="J113" s="288">
        <v>20</v>
      </c>
      <c r="K113" s="302"/>
    </row>
    <row r="114" s="1" customFormat="1" ht="15" customHeight="1">
      <c r="B114" s="313"/>
      <c r="C114" s="288" t="s">
        <v>1199</v>
      </c>
      <c r="D114" s="288"/>
      <c r="E114" s="288"/>
      <c r="F114" s="311" t="s">
        <v>1157</v>
      </c>
      <c r="G114" s="288"/>
      <c r="H114" s="288" t="s">
        <v>1200</v>
      </c>
      <c r="I114" s="288" t="s">
        <v>1159</v>
      </c>
      <c r="J114" s="288">
        <v>120</v>
      </c>
      <c r="K114" s="302"/>
    </row>
    <row r="115" s="1" customFormat="1" ht="15" customHeight="1">
      <c r="B115" s="313"/>
      <c r="C115" s="288" t="s">
        <v>38</v>
      </c>
      <c r="D115" s="288"/>
      <c r="E115" s="288"/>
      <c r="F115" s="311" t="s">
        <v>1157</v>
      </c>
      <c r="G115" s="288"/>
      <c r="H115" s="288" t="s">
        <v>1201</v>
      </c>
      <c r="I115" s="288" t="s">
        <v>1192</v>
      </c>
      <c r="J115" s="288"/>
      <c r="K115" s="302"/>
    </row>
    <row r="116" s="1" customFormat="1" ht="15" customHeight="1">
      <c r="B116" s="313"/>
      <c r="C116" s="288" t="s">
        <v>48</v>
      </c>
      <c r="D116" s="288"/>
      <c r="E116" s="288"/>
      <c r="F116" s="311" t="s">
        <v>1157</v>
      </c>
      <c r="G116" s="288"/>
      <c r="H116" s="288" t="s">
        <v>1202</v>
      </c>
      <c r="I116" s="288" t="s">
        <v>1192</v>
      </c>
      <c r="J116" s="288"/>
      <c r="K116" s="302"/>
    </row>
    <row r="117" s="1" customFormat="1" ht="15" customHeight="1">
      <c r="B117" s="313"/>
      <c r="C117" s="288" t="s">
        <v>57</v>
      </c>
      <c r="D117" s="288"/>
      <c r="E117" s="288"/>
      <c r="F117" s="311" t="s">
        <v>1157</v>
      </c>
      <c r="G117" s="288"/>
      <c r="H117" s="288" t="s">
        <v>1203</v>
      </c>
      <c r="I117" s="288" t="s">
        <v>1204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1205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1151</v>
      </c>
      <c r="D123" s="303"/>
      <c r="E123" s="303"/>
      <c r="F123" s="303" t="s">
        <v>1152</v>
      </c>
      <c r="G123" s="304"/>
      <c r="H123" s="303" t="s">
        <v>54</v>
      </c>
      <c r="I123" s="303" t="s">
        <v>57</v>
      </c>
      <c r="J123" s="303" t="s">
        <v>1153</v>
      </c>
      <c r="K123" s="332"/>
    </row>
    <row r="124" s="1" customFormat="1" ht="17.25" customHeight="1">
      <c r="B124" s="331"/>
      <c r="C124" s="305" t="s">
        <v>1154</v>
      </c>
      <c r="D124" s="305"/>
      <c r="E124" s="305"/>
      <c r="F124" s="306" t="s">
        <v>1155</v>
      </c>
      <c r="G124" s="307"/>
      <c r="H124" s="305"/>
      <c r="I124" s="305"/>
      <c r="J124" s="305" t="s">
        <v>1156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1160</v>
      </c>
      <c r="D126" s="310"/>
      <c r="E126" s="310"/>
      <c r="F126" s="311" t="s">
        <v>1157</v>
      </c>
      <c r="G126" s="288"/>
      <c r="H126" s="288" t="s">
        <v>1197</v>
      </c>
      <c r="I126" s="288" t="s">
        <v>1159</v>
      </c>
      <c r="J126" s="288">
        <v>120</v>
      </c>
      <c r="K126" s="336"/>
    </row>
    <row r="127" s="1" customFormat="1" ht="15" customHeight="1">
      <c r="B127" s="333"/>
      <c r="C127" s="288" t="s">
        <v>1206</v>
      </c>
      <c r="D127" s="288"/>
      <c r="E127" s="288"/>
      <c r="F127" s="311" t="s">
        <v>1157</v>
      </c>
      <c r="G127" s="288"/>
      <c r="H127" s="288" t="s">
        <v>1207</v>
      </c>
      <c r="I127" s="288" t="s">
        <v>1159</v>
      </c>
      <c r="J127" s="288" t="s">
        <v>1208</v>
      </c>
      <c r="K127" s="336"/>
    </row>
    <row r="128" s="1" customFormat="1" ht="15" customHeight="1">
      <c r="B128" s="333"/>
      <c r="C128" s="288" t="s">
        <v>1105</v>
      </c>
      <c r="D128" s="288"/>
      <c r="E128" s="288"/>
      <c r="F128" s="311" t="s">
        <v>1157</v>
      </c>
      <c r="G128" s="288"/>
      <c r="H128" s="288" t="s">
        <v>1209</v>
      </c>
      <c r="I128" s="288" t="s">
        <v>1159</v>
      </c>
      <c r="J128" s="288" t="s">
        <v>1208</v>
      </c>
      <c r="K128" s="336"/>
    </row>
    <row r="129" s="1" customFormat="1" ht="15" customHeight="1">
      <c r="B129" s="333"/>
      <c r="C129" s="288" t="s">
        <v>1168</v>
      </c>
      <c r="D129" s="288"/>
      <c r="E129" s="288"/>
      <c r="F129" s="311" t="s">
        <v>1163</v>
      </c>
      <c r="G129" s="288"/>
      <c r="H129" s="288" t="s">
        <v>1169</v>
      </c>
      <c r="I129" s="288" t="s">
        <v>1159</v>
      </c>
      <c r="J129" s="288">
        <v>15</v>
      </c>
      <c r="K129" s="336"/>
    </row>
    <row r="130" s="1" customFormat="1" ht="15" customHeight="1">
      <c r="B130" s="333"/>
      <c r="C130" s="314" t="s">
        <v>1170</v>
      </c>
      <c r="D130" s="314"/>
      <c r="E130" s="314"/>
      <c r="F130" s="315" t="s">
        <v>1163</v>
      </c>
      <c r="G130" s="314"/>
      <c r="H130" s="314" t="s">
        <v>1171</v>
      </c>
      <c r="I130" s="314" t="s">
        <v>1159</v>
      </c>
      <c r="J130" s="314">
        <v>15</v>
      </c>
      <c r="K130" s="336"/>
    </row>
    <row r="131" s="1" customFormat="1" ht="15" customHeight="1">
      <c r="B131" s="333"/>
      <c r="C131" s="314" t="s">
        <v>1172</v>
      </c>
      <c r="D131" s="314"/>
      <c r="E131" s="314"/>
      <c r="F131" s="315" t="s">
        <v>1163</v>
      </c>
      <c r="G131" s="314"/>
      <c r="H131" s="314" t="s">
        <v>1173</v>
      </c>
      <c r="I131" s="314" t="s">
        <v>1159</v>
      </c>
      <c r="J131" s="314">
        <v>20</v>
      </c>
      <c r="K131" s="336"/>
    </row>
    <row r="132" s="1" customFormat="1" ht="15" customHeight="1">
      <c r="B132" s="333"/>
      <c r="C132" s="314" t="s">
        <v>1174</v>
      </c>
      <c r="D132" s="314"/>
      <c r="E132" s="314"/>
      <c r="F132" s="315" t="s">
        <v>1163</v>
      </c>
      <c r="G132" s="314"/>
      <c r="H132" s="314" t="s">
        <v>1175</v>
      </c>
      <c r="I132" s="314" t="s">
        <v>1159</v>
      </c>
      <c r="J132" s="314">
        <v>20</v>
      </c>
      <c r="K132" s="336"/>
    </row>
    <row r="133" s="1" customFormat="1" ht="15" customHeight="1">
      <c r="B133" s="333"/>
      <c r="C133" s="288" t="s">
        <v>1162</v>
      </c>
      <c r="D133" s="288"/>
      <c r="E133" s="288"/>
      <c r="F133" s="311" t="s">
        <v>1163</v>
      </c>
      <c r="G133" s="288"/>
      <c r="H133" s="288" t="s">
        <v>1197</v>
      </c>
      <c r="I133" s="288" t="s">
        <v>1159</v>
      </c>
      <c r="J133" s="288">
        <v>50</v>
      </c>
      <c r="K133" s="336"/>
    </row>
    <row r="134" s="1" customFormat="1" ht="15" customHeight="1">
      <c r="B134" s="333"/>
      <c r="C134" s="288" t="s">
        <v>1176</v>
      </c>
      <c r="D134" s="288"/>
      <c r="E134" s="288"/>
      <c r="F134" s="311" t="s">
        <v>1163</v>
      </c>
      <c r="G134" s="288"/>
      <c r="H134" s="288" t="s">
        <v>1197</v>
      </c>
      <c r="I134" s="288" t="s">
        <v>1159</v>
      </c>
      <c r="J134" s="288">
        <v>50</v>
      </c>
      <c r="K134" s="336"/>
    </row>
    <row r="135" s="1" customFormat="1" ht="15" customHeight="1">
      <c r="B135" s="333"/>
      <c r="C135" s="288" t="s">
        <v>1182</v>
      </c>
      <c r="D135" s="288"/>
      <c r="E135" s="288"/>
      <c r="F135" s="311" t="s">
        <v>1163</v>
      </c>
      <c r="G135" s="288"/>
      <c r="H135" s="288" t="s">
        <v>1197</v>
      </c>
      <c r="I135" s="288" t="s">
        <v>1159</v>
      </c>
      <c r="J135" s="288">
        <v>50</v>
      </c>
      <c r="K135" s="336"/>
    </row>
    <row r="136" s="1" customFormat="1" ht="15" customHeight="1">
      <c r="B136" s="333"/>
      <c r="C136" s="288" t="s">
        <v>1184</v>
      </c>
      <c r="D136" s="288"/>
      <c r="E136" s="288"/>
      <c r="F136" s="311" t="s">
        <v>1163</v>
      </c>
      <c r="G136" s="288"/>
      <c r="H136" s="288" t="s">
        <v>1197</v>
      </c>
      <c r="I136" s="288" t="s">
        <v>1159</v>
      </c>
      <c r="J136" s="288">
        <v>50</v>
      </c>
      <c r="K136" s="336"/>
    </row>
    <row r="137" s="1" customFormat="1" ht="15" customHeight="1">
      <c r="B137" s="333"/>
      <c r="C137" s="288" t="s">
        <v>1185</v>
      </c>
      <c r="D137" s="288"/>
      <c r="E137" s="288"/>
      <c r="F137" s="311" t="s">
        <v>1163</v>
      </c>
      <c r="G137" s="288"/>
      <c r="H137" s="288" t="s">
        <v>1210</v>
      </c>
      <c r="I137" s="288" t="s">
        <v>1159</v>
      </c>
      <c r="J137" s="288">
        <v>255</v>
      </c>
      <c r="K137" s="336"/>
    </row>
    <row r="138" s="1" customFormat="1" ht="15" customHeight="1">
      <c r="B138" s="333"/>
      <c r="C138" s="288" t="s">
        <v>1187</v>
      </c>
      <c r="D138" s="288"/>
      <c r="E138" s="288"/>
      <c r="F138" s="311" t="s">
        <v>1157</v>
      </c>
      <c r="G138" s="288"/>
      <c r="H138" s="288" t="s">
        <v>1211</v>
      </c>
      <c r="I138" s="288" t="s">
        <v>1189</v>
      </c>
      <c r="J138" s="288"/>
      <c r="K138" s="336"/>
    </row>
    <row r="139" s="1" customFormat="1" ht="15" customHeight="1">
      <c r="B139" s="333"/>
      <c r="C139" s="288" t="s">
        <v>1190</v>
      </c>
      <c r="D139" s="288"/>
      <c r="E139" s="288"/>
      <c r="F139" s="311" t="s">
        <v>1157</v>
      </c>
      <c r="G139" s="288"/>
      <c r="H139" s="288" t="s">
        <v>1212</v>
      </c>
      <c r="I139" s="288" t="s">
        <v>1192</v>
      </c>
      <c r="J139" s="288"/>
      <c r="K139" s="336"/>
    </row>
    <row r="140" s="1" customFormat="1" ht="15" customHeight="1">
      <c r="B140" s="333"/>
      <c r="C140" s="288" t="s">
        <v>1193</v>
      </c>
      <c r="D140" s="288"/>
      <c r="E140" s="288"/>
      <c r="F140" s="311" t="s">
        <v>1157</v>
      </c>
      <c r="G140" s="288"/>
      <c r="H140" s="288" t="s">
        <v>1193</v>
      </c>
      <c r="I140" s="288" t="s">
        <v>1192</v>
      </c>
      <c r="J140" s="288"/>
      <c r="K140" s="336"/>
    </row>
    <row r="141" s="1" customFormat="1" ht="15" customHeight="1">
      <c r="B141" s="333"/>
      <c r="C141" s="288" t="s">
        <v>38</v>
      </c>
      <c r="D141" s="288"/>
      <c r="E141" s="288"/>
      <c r="F141" s="311" t="s">
        <v>1157</v>
      </c>
      <c r="G141" s="288"/>
      <c r="H141" s="288" t="s">
        <v>1213</v>
      </c>
      <c r="I141" s="288" t="s">
        <v>1192</v>
      </c>
      <c r="J141" s="288"/>
      <c r="K141" s="336"/>
    </row>
    <row r="142" s="1" customFormat="1" ht="15" customHeight="1">
      <c r="B142" s="333"/>
      <c r="C142" s="288" t="s">
        <v>1214</v>
      </c>
      <c r="D142" s="288"/>
      <c r="E142" s="288"/>
      <c r="F142" s="311" t="s">
        <v>1157</v>
      </c>
      <c r="G142" s="288"/>
      <c r="H142" s="288" t="s">
        <v>1215</v>
      </c>
      <c r="I142" s="288" t="s">
        <v>1192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1216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1151</v>
      </c>
      <c r="D148" s="303"/>
      <c r="E148" s="303"/>
      <c r="F148" s="303" t="s">
        <v>1152</v>
      </c>
      <c r="G148" s="304"/>
      <c r="H148" s="303" t="s">
        <v>54</v>
      </c>
      <c r="I148" s="303" t="s">
        <v>57</v>
      </c>
      <c r="J148" s="303" t="s">
        <v>1153</v>
      </c>
      <c r="K148" s="302"/>
    </row>
    <row r="149" s="1" customFormat="1" ht="17.25" customHeight="1">
      <c r="B149" s="300"/>
      <c r="C149" s="305" t="s">
        <v>1154</v>
      </c>
      <c r="D149" s="305"/>
      <c r="E149" s="305"/>
      <c r="F149" s="306" t="s">
        <v>1155</v>
      </c>
      <c r="G149" s="307"/>
      <c r="H149" s="305"/>
      <c r="I149" s="305"/>
      <c r="J149" s="305" t="s">
        <v>1156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1160</v>
      </c>
      <c r="D151" s="288"/>
      <c r="E151" s="288"/>
      <c r="F151" s="341" t="s">
        <v>1157</v>
      </c>
      <c r="G151" s="288"/>
      <c r="H151" s="340" t="s">
        <v>1197</v>
      </c>
      <c r="I151" s="340" t="s">
        <v>1159</v>
      </c>
      <c r="J151" s="340">
        <v>120</v>
      </c>
      <c r="K151" s="336"/>
    </row>
    <row r="152" s="1" customFormat="1" ht="15" customHeight="1">
      <c r="B152" s="313"/>
      <c r="C152" s="340" t="s">
        <v>1206</v>
      </c>
      <c r="D152" s="288"/>
      <c r="E152" s="288"/>
      <c r="F152" s="341" t="s">
        <v>1157</v>
      </c>
      <c r="G152" s="288"/>
      <c r="H152" s="340" t="s">
        <v>1217</v>
      </c>
      <c r="I152" s="340" t="s">
        <v>1159</v>
      </c>
      <c r="J152" s="340" t="s">
        <v>1208</v>
      </c>
      <c r="K152" s="336"/>
    </row>
    <row r="153" s="1" customFormat="1" ht="15" customHeight="1">
      <c r="B153" s="313"/>
      <c r="C153" s="340" t="s">
        <v>1105</v>
      </c>
      <c r="D153" s="288"/>
      <c r="E153" s="288"/>
      <c r="F153" s="341" t="s">
        <v>1157</v>
      </c>
      <c r="G153" s="288"/>
      <c r="H153" s="340" t="s">
        <v>1218</v>
      </c>
      <c r="I153" s="340" t="s">
        <v>1159</v>
      </c>
      <c r="J153" s="340" t="s">
        <v>1208</v>
      </c>
      <c r="K153" s="336"/>
    </row>
    <row r="154" s="1" customFormat="1" ht="15" customHeight="1">
      <c r="B154" s="313"/>
      <c r="C154" s="340" t="s">
        <v>1162</v>
      </c>
      <c r="D154" s="288"/>
      <c r="E154" s="288"/>
      <c r="F154" s="341" t="s">
        <v>1163</v>
      </c>
      <c r="G154" s="288"/>
      <c r="H154" s="340" t="s">
        <v>1197</v>
      </c>
      <c r="I154" s="340" t="s">
        <v>1159</v>
      </c>
      <c r="J154" s="340">
        <v>50</v>
      </c>
      <c r="K154" s="336"/>
    </row>
    <row r="155" s="1" customFormat="1" ht="15" customHeight="1">
      <c r="B155" s="313"/>
      <c r="C155" s="340" t="s">
        <v>1165</v>
      </c>
      <c r="D155" s="288"/>
      <c r="E155" s="288"/>
      <c r="F155" s="341" t="s">
        <v>1157</v>
      </c>
      <c r="G155" s="288"/>
      <c r="H155" s="340" t="s">
        <v>1197</v>
      </c>
      <c r="I155" s="340" t="s">
        <v>1167</v>
      </c>
      <c r="J155" s="340"/>
      <c r="K155" s="336"/>
    </row>
    <row r="156" s="1" customFormat="1" ht="15" customHeight="1">
      <c r="B156" s="313"/>
      <c r="C156" s="340" t="s">
        <v>1176</v>
      </c>
      <c r="D156" s="288"/>
      <c r="E156" s="288"/>
      <c r="F156" s="341" t="s">
        <v>1163</v>
      </c>
      <c r="G156" s="288"/>
      <c r="H156" s="340" t="s">
        <v>1197</v>
      </c>
      <c r="I156" s="340" t="s">
        <v>1159</v>
      </c>
      <c r="J156" s="340">
        <v>50</v>
      </c>
      <c r="K156" s="336"/>
    </row>
    <row r="157" s="1" customFormat="1" ht="15" customHeight="1">
      <c r="B157" s="313"/>
      <c r="C157" s="340" t="s">
        <v>1184</v>
      </c>
      <c r="D157" s="288"/>
      <c r="E157" s="288"/>
      <c r="F157" s="341" t="s">
        <v>1163</v>
      </c>
      <c r="G157" s="288"/>
      <c r="H157" s="340" t="s">
        <v>1197</v>
      </c>
      <c r="I157" s="340" t="s">
        <v>1159</v>
      </c>
      <c r="J157" s="340">
        <v>50</v>
      </c>
      <c r="K157" s="336"/>
    </row>
    <row r="158" s="1" customFormat="1" ht="15" customHeight="1">
      <c r="B158" s="313"/>
      <c r="C158" s="340" t="s">
        <v>1182</v>
      </c>
      <c r="D158" s="288"/>
      <c r="E158" s="288"/>
      <c r="F158" s="341" t="s">
        <v>1163</v>
      </c>
      <c r="G158" s="288"/>
      <c r="H158" s="340" t="s">
        <v>1197</v>
      </c>
      <c r="I158" s="340" t="s">
        <v>1159</v>
      </c>
      <c r="J158" s="340">
        <v>50</v>
      </c>
      <c r="K158" s="336"/>
    </row>
    <row r="159" s="1" customFormat="1" ht="15" customHeight="1">
      <c r="B159" s="313"/>
      <c r="C159" s="340" t="s">
        <v>92</v>
      </c>
      <c r="D159" s="288"/>
      <c r="E159" s="288"/>
      <c r="F159" s="341" t="s">
        <v>1157</v>
      </c>
      <c r="G159" s="288"/>
      <c r="H159" s="340" t="s">
        <v>1219</v>
      </c>
      <c r="I159" s="340" t="s">
        <v>1159</v>
      </c>
      <c r="J159" s="340" t="s">
        <v>1220</v>
      </c>
      <c r="K159" s="336"/>
    </row>
    <row r="160" s="1" customFormat="1" ht="15" customHeight="1">
      <c r="B160" s="313"/>
      <c r="C160" s="340" t="s">
        <v>1221</v>
      </c>
      <c r="D160" s="288"/>
      <c r="E160" s="288"/>
      <c r="F160" s="341" t="s">
        <v>1157</v>
      </c>
      <c r="G160" s="288"/>
      <c r="H160" s="340" t="s">
        <v>1222</v>
      </c>
      <c r="I160" s="340" t="s">
        <v>1192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1223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1151</v>
      </c>
      <c r="D166" s="303"/>
      <c r="E166" s="303"/>
      <c r="F166" s="303" t="s">
        <v>1152</v>
      </c>
      <c r="G166" s="345"/>
      <c r="H166" s="346" t="s">
        <v>54</v>
      </c>
      <c r="I166" s="346" t="s">
        <v>57</v>
      </c>
      <c r="J166" s="303" t="s">
        <v>1153</v>
      </c>
      <c r="K166" s="280"/>
    </row>
    <row r="167" s="1" customFormat="1" ht="17.25" customHeight="1">
      <c r="B167" s="281"/>
      <c r="C167" s="305" t="s">
        <v>1154</v>
      </c>
      <c r="D167" s="305"/>
      <c r="E167" s="305"/>
      <c r="F167" s="306" t="s">
        <v>1155</v>
      </c>
      <c r="G167" s="347"/>
      <c r="H167" s="348"/>
      <c r="I167" s="348"/>
      <c r="J167" s="305" t="s">
        <v>1156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1160</v>
      </c>
      <c r="D169" s="288"/>
      <c r="E169" s="288"/>
      <c r="F169" s="311" t="s">
        <v>1157</v>
      </c>
      <c r="G169" s="288"/>
      <c r="H169" s="288" t="s">
        <v>1197</v>
      </c>
      <c r="I169" s="288" t="s">
        <v>1159</v>
      </c>
      <c r="J169" s="288">
        <v>120</v>
      </c>
      <c r="K169" s="336"/>
    </row>
    <row r="170" s="1" customFormat="1" ht="15" customHeight="1">
      <c r="B170" s="313"/>
      <c r="C170" s="288" t="s">
        <v>1206</v>
      </c>
      <c r="D170" s="288"/>
      <c r="E170" s="288"/>
      <c r="F170" s="311" t="s">
        <v>1157</v>
      </c>
      <c r="G170" s="288"/>
      <c r="H170" s="288" t="s">
        <v>1207</v>
      </c>
      <c r="I170" s="288" t="s">
        <v>1159</v>
      </c>
      <c r="J170" s="288" t="s">
        <v>1208</v>
      </c>
      <c r="K170" s="336"/>
    </row>
    <row r="171" s="1" customFormat="1" ht="15" customHeight="1">
      <c r="B171" s="313"/>
      <c r="C171" s="288" t="s">
        <v>1105</v>
      </c>
      <c r="D171" s="288"/>
      <c r="E171" s="288"/>
      <c r="F171" s="311" t="s">
        <v>1157</v>
      </c>
      <c r="G171" s="288"/>
      <c r="H171" s="288" t="s">
        <v>1224</v>
      </c>
      <c r="I171" s="288" t="s">
        <v>1159</v>
      </c>
      <c r="J171" s="288" t="s">
        <v>1208</v>
      </c>
      <c r="K171" s="336"/>
    </row>
    <row r="172" s="1" customFormat="1" ht="15" customHeight="1">
      <c r="B172" s="313"/>
      <c r="C172" s="288" t="s">
        <v>1162</v>
      </c>
      <c r="D172" s="288"/>
      <c r="E172" s="288"/>
      <c r="F172" s="311" t="s">
        <v>1163</v>
      </c>
      <c r="G172" s="288"/>
      <c r="H172" s="288" t="s">
        <v>1224</v>
      </c>
      <c r="I172" s="288" t="s">
        <v>1159</v>
      </c>
      <c r="J172" s="288">
        <v>50</v>
      </c>
      <c r="K172" s="336"/>
    </row>
    <row r="173" s="1" customFormat="1" ht="15" customHeight="1">
      <c r="B173" s="313"/>
      <c r="C173" s="288" t="s">
        <v>1165</v>
      </c>
      <c r="D173" s="288"/>
      <c r="E173" s="288"/>
      <c r="F173" s="311" t="s">
        <v>1157</v>
      </c>
      <c r="G173" s="288"/>
      <c r="H173" s="288" t="s">
        <v>1224</v>
      </c>
      <c r="I173" s="288" t="s">
        <v>1167</v>
      </c>
      <c r="J173" s="288"/>
      <c r="K173" s="336"/>
    </row>
    <row r="174" s="1" customFormat="1" ht="15" customHeight="1">
      <c r="B174" s="313"/>
      <c r="C174" s="288" t="s">
        <v>1176</v>
      </c>
      <c r="D174" s="288"/>
      <c r="E174" s="288"/>
      <c r="F174" s="311" t="s">
        <v>1163</v>
      </c>
      <c r="G174" s="288"/>
      <c r="H174" s="288" t="s">
        <v>1224</v>
      </c>
      <c r="I174" s="288" t="s">
        <v>1159</v>
      </c>
      <c r="J174" s="288">
        <v>50</v>
      </c>
      <c r="K174" s="336"/>
    </row>
    <row r="175" s="1" customFormat="1" ht="15" customHeight="1">
      <c r="B175" s="313"/>
      <c r="C175" s="288" t="s">
        <v>1184</v>
      </c>
      <c r="D175" s="288"/>
      <c r="E175" s="288"/>
      <c r="F175" s="311" t="s">
        <v>1163</v>
      </c>
      <c r="G175" s="288"/>
      <c r="H175" s="288" t="s">
        <v>1224</v>
      </c>
      <c r="I175" s="288" t="s">
        <v>1159</v>
      </c>
      <c r="J175" s="288">
        <v>50</v>
      </c>
      <c r="K175" s="336"/>
    </row>
    <row r="176" s="1" customFormat="1" ht="15" customHeight="1">
      <c r="B176" s="313"/>
      <c r="C176" s="288" t="s">
        <v>1182</v>
      </c>
      <c r="D176" s="288"/>
      <c r="E176" s="288"/>
      <c r="F176" s="311" t="s">
        <v>1163</v>
      </c>
      <c r="G176" s="288"/>
      <c r="H176" s="288" t="s">
        <v>1224</v>
      </c>
      <c r="I176" s="288" t="s">
        <v>1159</v>
      </c>
      <c r="J176" s="288">
        <v>50</v>
      </c>
      <c r="K176" s="336"/>
    </row>
    <row r="177" s="1" customFormat="1" ht="15" customHeight="1">
      <c r="B177" s="313"/>
      <c r="C177" s="288" t="s">
        <v>105</v>
      </c>
      <c r="D177" s="288"/>
      <c r="E177" s="288"/>
      <c r="F177" s="311" t="s">
        <v>1157</v>
      </c>
      <c r="G177" s="288"/>
      <c r="H177" s="288" t="s">
        <v>1225</v>
      </c>
      <c r="I177" s="288" t="s">
        <v>1226</v>
      </c>
      <c r="J177" s="288"/>
      <c r="K177" s="336"/>
    </row>
    <row r="178" s="1" customFormat="1" ht="15" customHeight="1">
      <c r="B178" s="313"/>
      <c r="C178" s="288" t="s">
        <v>57</v>
      </c>
      <c r="D178" s="288"/>
      <c r="E178" s="288"/>
      <c r="F178" s="311" t="s">
        <v>1157</v>
      </c>
      <c r="G178" s="288"/>
      <c r="H178" s="288" t="s">
        <v>1227</v>
      </c>
      <c r="I178" s="288" t="s">
        <v>1228</v>
      </c>
      <c r="J178" s="288">
        <v>1</v>
      </c>
      <c r="K178" s="336"/>
    </row>
    <row r="179" s="1" customFormat="1" ht="15" customHeight="1">
      <c r="B179" s="313"/>
      <c r="C179" s="288" t="s">
        <v>53</v>
      </c>
      <c r="D179" s="288"/>
      <c r="E179" s="288"/>
      <c r="F179" s="311" t="s">
        <v>1157</v>
      </c>
      <c r="G179" s="288"/>
      <c r="H179" s="288" t="s">
        <v>1229</v>
      </c>
      <c r="I179" s="288" t="s">
        <v>1159</v>
      </c>
      <c r="J179" s="288">
        <v>20</v>
      </c>
      <c r="K179" s="336"/>
    </row>
    <row r="180" s="1" customFormat="1" ht="15" customHeight="1">
      <c r="B180" s="313"/>
      <c r="C180" s="288" t="s">
        <v>54</v>
      </c>
      <c r="D180" s="288"/>
      <c r="E180" s="288"/>
      <c r="F180" s="311" t="s">
        <v>1157</v>
      </c>
      <c r="G180" s="288"/>
      <c r="H180" s="288" t="s">
        <v>1230</v>
      </c>
      <c r="I180" s="288" t="s">
        <v>1159</v>
      </c>
      <c r="J180" s="288">
        <v>255</v>
      </c>
      <c r="K180" s="336"/>
    </row>
    <row r="181" s="1" customFormat="1" ht="15" customHeight="1">
      <c r="B181" s="313"/>
      <c r="C181" s="288" t="s">
        <v>106</v>
      </c>
      <c r="D181" s="288"/>
      <c r="E181" s="288"/>
      <c r="F181" s="311" t="s">
        <v>1157</v>
      </c>
      <c r="G181" s="288"/>
      <c r="H181" s="288" t="s">
        <v>1121</v>
      </c>
      <c r="I181" s="288" t="s">
        <v>1159</v>
      </c>
      <c r="J181" s="288">
        <v>10</v>
      </c>
      <c r="K181" s="336"/>
    </row>
    <row r="182" s="1" customFormat="1" ht="15" customHeight="1">
      <c r="B182" s="313"/>
      <c r="C182" s="288" t="s">
        <v>107</v>
      </c>
      <c r="D182" s="288"/>
      <c r="E182" s="288"/>
      <c r="F182" s="311" t="s">
        <v>1157</v>
      </c>
      <c r="G182" s="288"/>
      <c r="H182" s="288" t="s">
        <v>1231</v>
      </c>
      <c r="I182" s="288" t="s">
        <v>1192</v>
      </c>
      <c r="J182" s="288"/>
      <c r="K182" s="336"/>
    </row>
    <row r="183" s="1" customFormat="1" ht="15" customHeight="1">
      <c r="B183" s="313"/>
      <c r="C183" s="288" t="s">
        <v>1232</v>
      </c>
      <c r="D183" s="288"/>
      <c r="E183" s="288"/>
      <c r="F183" s="311" t="s">
        <v>1157</v>
      </c>
      <c r="G183" s="288"/>
      <c r="H183" s="288" t="s">
        <v>1233</v>
      </c>
      <c r="I183" s="288" t="s">
        <v>1192</v>
      </c>
      <c r="J183" s="288"/>
      <c r="K183" s="336"/>
    </row>
    <row r="184" s="1" customFormat="1" ht="15" customHeight="1">
      <c r="B184" s="313"/>
      <c r="C184" s="288" t="s">
        <v>1221</v>
      </c>
      <c r="D184" s="288"/>
      <c r="E184" s="288"/>
      <c r="F184" s="311" t="s">
        <v>1157</v>
      </c>
      <c r="G184" s="288"/>
      <c r="H184" s="288" t="s">
        <v>1234</v>
      </c>
      <c r="I184" s="288" t="s">
        <v>1192</v>
      </c>
      <c r="J184" s="288"/>
      <c r="K184" s="336"/>
    </row>
    <row r="185" s="1" customFormat="1" ht="15" customHeight="1">
      <c r="B185" s="313"/>
      <c r="C185" s="288" t="s">
        <v>109</v>
      </c>
      <c r="D185" s="288"/>
      <c r="E185" s="288"/>
      <c r="F185" s="311" t="s">
        <v>1163</v>
      </c>
      <c r="G185" s="288"/>
      <c r="H185" s="288" t="s">
        <v>1235</v>
      </c>
      <c r="I185" s="288" t="s">
        <v>1159</v>
      </c>
      <c r="J185" s="288">
        <v>50</v>
      </c>
      <c r="K185" s="336"/>
    </row>
    <row r="186" s="1" customFormat="1" ht="15" customHeight="1">
      <c r="B186" s="313"/>
      <c r="C186" s="288" t="s">
        <v>1236</v>
      </c>
      <c r="D186" s="288"/>
      <c r="E186" s="288"/>
      <c r="F186" s="311" t="s">
        <v>1163</v>
      </c>
      <c r="G186" s="288"/>
      <c r="H186" s="288" t="s">
        <v>1237</v>
      </c>
      <c r="I186" s="288" t="s">
        <v>1238</v>
      </c>
      <c r="J186" s="288"/>
      <c r="K186" s="336"/>
    </row>
    <row r="187" s="1" customFormat="1" ht="15" customHeight="1">
      <c r="B187" s="313"/>
      <c r="C187" s="288" t="s">
        <v>1239</v>
      </c>
      <c r="D187" s="288"/>
      <c r="E187" s="288"/>
      <c r="F187" s="311" t="s">
        <v>1163</v>
      </c>
      <c r="G187" s="288"/>
      <c r="H187" s="288" t="s">
        <v>1240</v>
      </c>
      <c r="I187" s="288" t="s">
        <v>1238</v>
      </c>
      <c r="J187" s="288"/>
      <c r="K187" s="336"/>
    </row>
    <row r="188" s="1" customFormat="1" ht="15" customHeight="1">
      <c r="B188" s="313"/>
      <c r="C188" s="288" t="s">
        <v>1241</v>
      </c>
      <c r="D188" s="288"/>
      <c r="E188" s="288"/>
      <c r="F188" s="311" t="s">
        <v>1163</v>
      </c>
      <c r="G188" s="288"/>
      <c r="H188" s="288" t="s">
        <v>1242</v>
      </c>
      <c r="I188" s="288" t="s">
        <v>1238</v>
      </c>
      <c r="J188" s="288"/>
      <c r="K188" s="336"/>
    </row>
    <row r="189" s="1" customFormat="1" ht="15" customHeight="1">
      <c r="B189" s="313"/>
      <c r="C189" s="349" t="s">
        <v>1243</v>
      </c>
      <c r="D189" s="288"/>
      <c r="E189" s="288"/>
      <c r="F189" s="311" t="s">
        <v>1163</v>
      </c>
      <c r="G189" s="288"/>
      <c r="H189" s="288" t="s">
        <v>1244</v>
      </c>
      <c r="I189" s="288" t="s">
        <v>1245</v>
      </c>
      <c r="J189" s="350" t="s">
        <v>1246</v>
      </c>
      <c r="K189" s="336"/>
    </row>
    <row r="190" s="17" customFormat="1" ht="15" customHeight="1">
      <c r="B190" s="351"/>
      <c r="C190" s="352" t="s">
        <v>1247</v>
      </c>
      <c r="D190" s="353"/>
      <c r="E190" s="353"/>
      <c r="F190" s="354" t="s">
        <v>1163</v>
      </c>
      <c r="G190" s="353"/>
      <c r="H190" s="353" t="s">
        <v>1248</v>
      </c>
      <c r="I190" s="353" t="s">
        <v>1245</v>
      </c>
      <c r="J190" s="355" t="s">
        <v>1246</v>
      </c>
      <c r="K190" s="356"/>
    </row>
    <row r="191" s="1" customFormat="1" ht="15" customHeight="1">
      <c r="B191" s="313"/>
      <c r="C191" s="349" t="s">
        <v>42</v>
      </c>
      <c r="D191" s="288"/>
      <c r="E191" s="288"/>
      <c r="F191" s="311" t="s">
        <v>1157</v>
      </c>
      <c r="G191" s="288"/>
      <c r="H191" s="285" t="s">
        <v>1249</v>
      </c>
      <c r="I191" s="288" t="s">
        <v>1250</v>
      </c>
      <c r="J191" s="288"/>
      <c r="K191" s="336"/>
    </row>
    <row r="192" s="1" customFormat="1" ht="15" customHeight="1">
      <c r="B192" s="313"/>
      <c r="C192" s="349" t="s">
        <v>1251</v>
      </c>
      <c r="D192" s="288"/>
      <c r="E192" s="288"/>
      <c r="F192" s="311" t="s">
        <v>1157</v>
      </c>
      <c r="G192" s="288"/>
      <c r="H192" s="288" t="s">
        <v>1252</v>
      </c>
      <c r="I192" s="288" t="s">
        <v>1192</v>
      </c>
      <c r="J192" s="288"/>
      <c r="K192" s="336"/>
    </row>
    <row r="193" s="1" customFormat="1" ht="15" customHeight="1">
      <c r="B193" s="313"/>
      <c r="C193" s="349" t="s">
        <v>1253</v>
      </c>
      <c r="D193" s="288"/>
      <c r="E193" s="288"/>
      <c r="F193" s="311" t="s">
        <v>1157</v>
      </c>
      <c r="G193" s="288"/>
      <c r="H193" s="288" t="s">
        <v>1254</v>
      </c>
      <c r="I193" s="288" t="s">
        <v>1192</v>
      </c>
      <c r="J193" s="288"/>
      <c r="K193" s="336"/>
    </row>
    <row r="194" s="1" customFormat="1" ht="15" customHeight="1">
      <c r="B194" s="313"/>
      <c r="C194" s="349" t="s">
        <v>1255</v>
      </c>
      <c r="D194" s="288"/>
      <c r="E194" s="288"/>
      <c r="F194" s="311" t="s">
        <v>1163</v>
      </c>
      <c r="G194" s="288"/>
      <c r="H194" s="288" t="s">
        <v>1256</v>
      </c>
      <c r="I194" s="288" t="s">
        <v>1192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1257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1258</v>
      </c>
      <c r="D201" s="358"/>
      <c r="E201" s="358"/>
      <c r="F201" s="358" t="s">
        <v>1259</v>
      </c>
      <c r="G201" s="359"/>
      <c r="H201" s="358" t="s">
        <v>1260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1250</v>
      </c>
      <c r="D203" s="288"/>
      <c r="E203" s="288"/>
      <c r="F203" s="311" t="s">
        <v>43</v>
      </c>
      <c r="G203" s="288"/>
      <c r="H203" s="288" t="s">
        <v>1261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44</v>
      </c>
      <c r="G204" s="288"/>
      <c r="H204" s="288" t="s">
        <v>1262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47</v>
      </c>
      <c r="G205" s="288"/>
      <c r="H205" s="288" t="s">
        <v>1263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45</v>
      </c>
      <c r="G206" s="288"/>
      <c r="H206" s="288" t="s">
        <v>1264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46</v>
      </c>
      <c r="G207" s="288"/>
      <c r="H207" s="288" t="s">
        <v>1265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1204</v>
      </c>
      <c r="D209" s="288"/>
      <c r="E209" s="288"/>
      <c r="F209" s="311" t="s">
        <v>79</v>
      </c>
      <c r="G209" s="288"/>
      <c r="H209" s="288" t="s">
        <v>1266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1100</v>
      </c>
      <c r="G210" s="288"/>
      <c r="H210" s="288" t="s">
        <v>1101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1098</v>
      </c>
      <c r="G211" s="288"/>
      <c r="H211" s="288" t="s">
        <v>1267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86</v>
      </c>
      <c r="G212" s="349"/>
      <c r="H212" s="340" t="s">
        <v>1102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1103</v>
      </c>
      <c r="G213" s="349"/>
      <c r="H213" s="340" t="s">
        <v>1077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1228</v>
      </c>
      <c r="D215" s="288"/>
      <c r="E215" s="288"/>
      <c r="F215" s="311">
        <v>1</v>
      </c>
      <c r="G215" s="349"/>
      <c r="H215" s="340" t="s">
        <v>1268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1269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1270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1271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HONZAL\x</dc:creator>
  <cp:lastModifiedBy>HONZAL\x</cp:lastModifiedBy>
  <dcterms:created xsi:type="dcterms:W3CDTF">2024-05-02T09:23:35Z</dcterms:created>
  <dcterms:modified xsi:type="dcterms:W3CDTF">2024-05-02T09:23:40Z</dcterms:modified>
</cp:coreProperties>
</file>